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CA05" lockStructure="1"/>
  <bookViews>
    <workbookView xWindow="0" yWindow="0" windowWidth="28800" windowHeight="12315" activeTab="6"/>
  </bookViews>
  <sheets>
    <sheet name="Uputstvo" sheetId="8" r:id="rId1"/>
    <sheet name="član 3" sheetId="6" r:id="rId2"/>
    <sheet name="član 4" sheetId="2" r:id="rId3"/>
    <sheet name="član 8" sheetId="3" r:id="rId4"/>
    <sheet name="član 9" sheetId="4" r:id="rId5"/>
    <sheet name="član 10" sheetId="1" r:id="rId6"/>
    <sheet name="stampa" sheetId="7" r:id="rId7"/>
    <sheet name="Sheet1" sheetId="9" r:id="rId8"/>
  </sheets>
  <definedNames>
    <definedName name="_ftn1" localSheetId="5">'član 10'!$A$650</definedName>
    <definedName name="_ftnref1" localSheetId="5">'član 10'!$F$13</definedName>
    <definedName name="OLE_LINK3" localSheetId="6">stampa!$B$98</definedName>
    <definedName name="_xlnm.Print_Area" localSheetId="6">stampa!$A$2:$AM$189</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90" i="7" l="1"/>
  <c r="AC90" i="7"/>
  <c r="AH77" i="7"/>
  <c r="AH65" i="7"/>
  <c r="AH71" i="7" l="1"/>
  <c r="AC82" i="7"/>
  <c r="AG39" i="7"/>
  <c r="AG36" i="7"/>
  <c r="AG35" i="7"/>
  <c r="AG37" i="7" l="1"/>
  <c r="X68" i="7"/>
  <c r="X67" i="7" s="1"/>
  <c r="AH83" i="7"/>
  <c r="X55" i="7"/>
  <c r="X54" i="7" s="1"/>
  <c r="AH66" i="7"/>
  <c r="AA133" i="7"/>
  <c r="AH63" i="7"/>
  <c r="AH62" i="7"/>
  <c r="AH56" i="7"/>
  <c r="AA118" i="7"/>
  <c r="AH94" i="7"/>
  <c r="AC81" i="7"/>
  <c r="X82" i="7"/>
  <c r="X81" i="7" s="1"/>
  <c r="AH64" i="7"/>
  <c r="AC55" i="7"/>
  <c r="AC54" i="7" s="1"/>
  <c r="AC53" i="7" s="1"/>
  <c r="X87" i="7"/>
  <c r="X92" i="7"/>
  <c r="X89" i="7" s="1"/>
  <c r="X93" i="7"/>
  <c r="AH70" i="7"/>
  <c r="AH75" i="7"/>
  <c r="AH61" i="7"/>
  <c r="AH59" i="7"/>
  <c r="AH58" i="7"/>
  <c r="AH57" i="7"/>
  <c r="F4" i="4"/>
  <c r="F7" i="4"/>
  <c r="D28" i="2"/>
  <c r="D27" i="2"/>
  <c r="D26" i="2"/>
  <c r="D41" i="4"/>
  <c r="F45" i="4"/>
  <c r="E45" i="4"/>
  <c r="D33" i="4"/>
  <c r="C33" i="4"/>
  <c r="F37" i="4"/>
  <c r="F38" i="4"/>
  <c r="E37" i="4"/>
  <c r="E38" i="4"/>
  <c r="D27" i="4"/>
  <c r="C27" i="4"/>
  <c r="F30" i="4"/>
  <c r="E30" i="4"/>
  <c r="F28" i="4"/>
  <c r="E28" i="4"/>
  <c r="D24" i="4"/>
  <c r="C24" i="4"/>
  <c r="F26" i="4"/>
  <c r="E26" i="4"/>
  <c r="D19" i="4"/>
  <c r="C19" i="4"/>
  <c r="F21" i="4"/>
  <c r="F22" i="4"/>
  <c r="F23" i="4"/>
  <c r="E21" i="4"/>
  <c r="E22" i="4"/>
  <c r="E23" i="4"/>
  <c r="G277" i="1"/>
  <c r="G243" i="1"/>
  <c r="G148" i="1"/>
  <c r="G129" i="1"/>
  <c r="H617" i="1"/>
  <c r="G617" i="1"/>
  <c r="H565" i="1"/>
  <c r="G565" i="1"/>
  <c r="H530" i="1"/>
  <c r="G530" i="1"/>
  <c r="H480" i="1"/>
  <c r="G480" i="1"/>
  <c r="H447" i="1"/>
  <c r="G447" i="1"/>
  <c r="H413" i="1"/>
  <c r="G413" i="1"/>
  <c r="H362" i="1"/>
  <c r="G362" i="1"/>
  <c r="H311" i="1"/>
  <c r="G311" i="1"/>
  <c r="H277" i="1"/>
  <c r="H243" i="1"/>
  <c r="H192" i="1"/>
  <c r="G192" i="1"/>
  <c r="I192" i="1"/>
  <c r="H148" i="1"/>
  <c r="H129" i="1"/>
  <c r="H75" i="1"/>
  <c r="G75" i="1"/>
  <c r="H31" i="1"/>
  <c r="H46" i="1"/>
  <c r="G31" i="1"/>
  <c r="E43" i="3"/>
  <c r="F43" i="3"/>
  <c r="C37" i="3"/>
  <c r="D14" i="3"/>
  <c r="C14" i="3"/>
  <c r="D10" i="3"/>
  <c r="C10" i="3"/>
  <c r="E8" i="2"/>
  <c r="E39" i="2"/>
  <c r="AH88" i="7" s="1"/>
  <c r="B12" i="6"/>
  <c r="B3" i="6"/>
  <c r="B11" i="6"/>
  <c r="AD25" i="7"/>
  <c r="AD28" i="7" s="1"/>
  <c r="I601" i="1"/>
  <c r="I548" i="1"/>
  <c r="I511" i="1"/>
  <c r="I507" i="1"/>
  <c r="I503" i="1"/>
  <c r="I498" i="1"/>
  <c r="I432" i="1"/>
  <c r="I396" i="1"/>
  <c r="I386" i="1"/>
  <c r="I342" i="1"/>
  <c r="I331" i="1"/>
  <c r="I219" i="1"/>
  <c r="I211" i="1"/>
  <c r="I176" i="1"/>
  <c r="I170" i="1"/>
  <c r="AC87" i="7"/>
  <c r="AC92" i="7"/>
  <c r="AC89" i="7" s="1"/>
  <c r="AC93" i="7"/>
  <c r="AH72" i="7"/>
  <c r="AH73" i="7"/>
  <c r="AH74" i="7"/>
  <c r="AH76" i="7"/>
  <c r="AH78" i="7"/>
  <c r="AH60" i="7"/>
  <c r="E22" i="2"/>
  <c r="E23" i="2"/>
  <c r="E24" i="2"/>
  <c r="E25" i="2"/>
  <c r="E26" i="2"/>
  <c r="E27" i="2"/>
  <c r="E28" i="2"/>
  <c r="E29" i="2"/>
  <c r="E31" i="2"/>
  <c r="E34" i="2"/>
  <c r="E35" i="2"/>
  <c r="AH84" i="7" s="1"/>
  <c r="E36" i="2"/>
  <c r="AH85" i="7" s="1"/>
  <c r="E38" i="2"/>
  <c r="AH87" i="7" s="1"/>
  <c r="E42" i="2"/>
  <c r="AH91" i="7" s="1"/>
  <c r="E43" i="2"/>
  <c r="AH92" i="7" s="1"/>
  <c r="E44" i="2"/>
  <c r="AH93" i="7" s="1"/>
  <c r="E9" i="2"/>
  <c r="E10" i="2"/>
  <c r="E12" i="2"/>
  <c r="E13" i="2"/>
  <c r="E14" i="2"/>
  <c r="E15" i="2"/>
  <c r="E16" i="2"/>
  <c r="E17" i="2"/>
  <c r="E18" i="2"/>
  <c r="E21" i="2"/>
  <c r="D41" i="2"/>
  <c r="D33" i="2"/>
  <c r="D32" i="2"/>
  <c r="D45" i="2" s="1"/>
  <c r="D20" i="2"/>
  <c r="D11" i="2"/>
  <c r="D7" i="2"/>
  <c r="C41" i="2"/>
  <c r="C33" i="2"/>
  <c r="C20" i="2"/>
  <c r="C11" i="2"/>
  <c r="E11" i="2" s="1"/>
  <c r="C7" i="2"/>
  <c r="I362" i="1"/>
  <c r="G46" i="1"/>
  <c r="I46" i="1" s="1"/>
  <c r="H620" i="1"/>
  <c r="H621" i="1"/>
  <c r="H622" i="1"/>
  <c r="H623" i="1"/>
  <c r="H624" i="1"/>
  <c r="H625" i="1"/>
  <c r="H626" i="1"/>
  <c r="H627" i="1"/>
  <c r="H628" i="1"/>
  <c r="H629" i="1"/>
  <c r="H630" i="1"/>
  <c r="H631" i="1"/>
  <c r="G620" i="1"/>
  <c r="G621" i="1"/>
  <c r="J621" i="1" s="1"/>
  <c r="G622" i="1"/>
  <c r="I622" i="1"/>
  <c r="G623" i="1"/>
  <c r="I623" i="1"/>
  <c r="G624" i="1"/>
  <c r="J624" i="1"/>
  <c r="G625" i="1"/>
  <c r="I625" i="1"/>
  <c r="G626" i="1"/>
  <c r="J626" i="1"/>
  <c r="G627" i="1"/>
  <c r="G628" i="1"/>
  <c r="J628" i="1" s="1"/>
  <c r="G629" i="1"/>
  <c r="G630" i="1"/>
  <c r="I630" i="1"/>
  <c r="G631" i="1"/>
  <c r="I631" i="1"/>
  <c r="H619" i="1"/>
  <c r="G619" i="1"/>
  <c r="I619" i="1" s="1"/>
  <c r="H568" i="1"/>
  <c r="J568" i="1" s="1"/>
  <c r="H569" i="1"/>
  <c r="H570" i="1"/>
  <c r="J570" i="1"/>
  <c r="H571" i="1"/>
  <c r="H572" i="1"/>
  <c r="H573" i="1"/>
  <c r="H574" i="1"/>
  <c r="H575" i="1"/>
  <c r="H576" i="1"/>
  <c r="H577" i="1"/>
  <c r="H578" i="1"/>
  <c r="H579" i="1"/>
  <c r="G568" i="1"/>
  <c r="G569" i="1"/>
  <c r="I569" i="1"/>
  <c r="G570" i="1"/>
  <c r="G571" i="1"/>
  <c r="G572" i="1"/>
  <c r="I572" i="1"/>
  <c r="G573" i="1"/>
  <c r="I573" i="1"/>
  <c r="G574" i="1"/>
  <c r="J574" i="1"/>
  <c r="G575" i="1"/>
  <c r="I575" i="1"/>
  <c r="G576" i="1"/>
  <c r="G577" i="1"/>
  <c r="I577" i="1" s="1"/>
  <c r="G578" i="1"/>
  <c r="G579" i="1"/>
  <c r="H567" i="1"/>
  <c r="G567" i="1"/>
  <c r="I567" i="1"/>
  <c r="H533" i="1"/>
  <c r="H534" i="1"/>
  <c r="H535" i="1"/>
  <c r="H536" i="1"/>
  <c r="H537" i="1"/>
  <c r="H538" i="1"/>
  <c r="H539" i="1"/>
  <c r="H540" i="1"/>
  <c r="H541" i="1"/>
  <c r="H542" i="1"/>
  <c r="H543" i="1"/>
  <c r="H544" i="1"/>
  <c r="G533" i="1"/>
  <c r="G534" i="1"/>
  <c r="I534" i="1" s="1"/>
  <c r="G535" i="1"/>
  <c r="G536" i="1"/>
  <c r="I536" i="1"/>
  <c r="G537" i="1"/>
  <c r="G538" i="1"/>
  <c r="I538" i="1" s="1"/>
  <c r="G539" i="1"/>
  <c r="G540" i="1"/>
  <c r="I540" i="1"/>
  <c r="G541" i="1"/>
  <c r="G542" i="1"/>
  <c r="I542" i="1" s="1"/>
  <c r="G543" i="1"/>
  <c r="G544" i="1"/>
  <c r="I544" i="1"/>
  <c r="H532" i="1"/>
  <c r="G532" i="1"/>
  <c r="H483" i="1"/>
  <c r="H484" i="1"/>
  <c r="J484" i="1" s="1"/>
  <c r="H485" i="1"/>
  <c r="H486" i="1"/>
  <c r="J486" i="1"/>
  <c r="H487" i="1"/>
  <c r="H488" i="1"/>
  <c r="J488" i="1" s="1"/>
  <c r="H489" i="1"/>
  <c r="H490" i="1"/>
  <c r="H491" i="1"/>
  <c r="H492" i="1"/>
  <c r="J492" i="1" s="1"/>
  <c r="H493" i="1"/>
  <c r="H494" i="1"/>
  <c r="G483" i="1"/>
  <c r="G484" i="1"/>
  <c r="G485" i="1"/>
  <c r="I485" i="1"/>
  <c r="G486" i="1"/>
  <c r="G487" i="1"/>
  <c r="G488" i="1"/>
  <c r="G489" i="1"/>
  <c r="I489" i="1" s="1"/>
  <c r="G490" i="1"/>
  <c r="J490" i="1" s="1"/>
  <c r="G491" i="1"/>
  <c r="G492" i="1"/>
  <c r="G493" i="1"/>
  <c r="G494" i="1"/>
  <c r="J494" i="1" s="1"/>
  <c r="H482" i="1"/>
  <c r="G482" i="1"/>
  <c r="I482" i="1" s="1"/>
  <c r="H450" i="1"/>
  <c r="H451" i="1"/>
  <c r="H452" i="1"/>
  <c r="H453" i="1"/>
  <c r="H454" i="1"/>
  <c r="H455" i="1"/>
  <c r="H456" i="1"/>
  <c r="H457" i="1"/>
  <c r="H458" i="1"/>
  <c r="H459" i="1"/>
  <c r="H460" i="1"/>
  <c r="H461" i="1"/>
  <c r="G450" i="1"/>
  <c r="G451" i="1"/>
  <c r="I451" i="1"/>
  <c r="G452" i="1"/>
  <c r="I452" i="1"/>
  <c r="G453" i="1"/>
  <c r="I453" i="1"/>
  <c r="G454" i="1"/>
  <c r="G455" i="1"/>
  <c r="I455" i="1" s="1"/>
  <c r="G456" i="1"/>
  <c r="I456" i="1" s="1"/>
  <c r="G457" i="1"/>
  <c r="I457" i="1" s="1"/>
  <c r="G458" i="1"/>
  <c r="I458" i="1" s="1"/>
  <c r="G459" i="1"/>
  <c r="I459" i="1" s="1"/>
  <c r="G460" i="1"/>
  <c r="I460" i="1" s="1"/>
  <c r="G461" i="1"/>
  <c r="I461" i="1" s="1"/>
  <c r="H449" i="1"/>
  <c r="G449" i="1"/>
  <c r="I449" i="1"/>
  <c r="H416" i="1"/>
  <c r="H417" i="1"/>
  <c r="J417" i="1" s="1"/>
  <c r="H418" i="1"/>
  <c r="H419" i="1"/>
  <c r="J419" i="1"/>
  <c r="H420" i="1"/>
  <c r="H421" i="1"/>
  <c r="J421" i="1" s="1"/>
  <c r="H422" i="1"/>
  <c r="H423" i="1"/>
  <c r="J423" i="1"/>
  <c r="H424" i="1"/>
  <c r="H425" i="1"/>
  <c r="J425" i="1" s="1"/>
  <c r="H426" i="1"/>
  <c r="H427" i="1"/>
  <c r="G416" i="1"/>
  <c r="I416" i="1" s="1"/>
  <c r="G417" i="1"/>
  <c r="G418" i="1"/>
  <c r="I418" i="1"/>
  <c r="G419" i="1"/>
  <c r="G420" i="1"/>
  <c r="G421" i="1"/>
  <c r="G422" i="1"/>
  <c r="G423" i="1"/>
  <c r="G424" i="1"/>
  <c r="G425" i="1"/>
  <c r="G426" i="1"/>
  <c r="G427" i="1"/>
  <c r="I427" i="1"/>
  <c r="H415" i="1"/>
  <c r="G415" i="1"/>
  <c r="I415" i="1" s="1"/>
  <c r="H365" i="1"/>
  <c r="H366" i="1"/>
  <c r="H367" i="1"/>
  <c r="H368" i="1"/>
  <c r="H369" i="1"/>
  <c r="H370" i="1"/>
  <c r="H371" i="1"/>
  <c r="H372" i="1"/>
  <c r="H373" i="1"/>
  <c r="H374" i="1"/>
  <c r="H375" i="1"/>
  <c r="H376" i="1"/>
  <c r="G365" i="1"/>
  <c r="G366" i="1"/>
  <c r="I366" i="1"/>
  <c r="G367" i="1"/>
  <c r="I367" i="1"/>
  <c r="G368" i="1"/>
  <c r="I368" i="1"/>
  <c r="G369" i="1"/>
  <c r="I369" i="1"/>
  <c r="G370" i="1"/>
  <c r="I370" i="1"/>
  <c r="G371" i="1"/>
  <c r="I371" i="1"/>
  <c r="G372" i="1"/>
  <c r="I372" i="1"/>
  <c r="G373" i="1"/>
  <c r="I373" i="1"/>
  <c r="G374" i="1"/>
  <c r="I374" i="1"/>
  <c r="G375" i="1"/>
  <c r="G376" i="1"/>
  <c r="I376" i="1" s="1"/>
  <c r="H364" i="1"/>
  <c r="G364" i="1"/>
  <c r="I364" i="1"/>
  <c r="H314" i="1"/>
  <c r="H315" i="1"/>
  <c r="H316" i="1"/>
  <c r="H317" i="1"/>
  <c r="H318" i="1"/>
  <c r="H319" i="1"/>
  <c r="H320" i="1"/>
  <c r="H321" i="1"/>
  <c r="H322" i="1"/>
  <c r="H323" i="1"/>
  <c r="H324" i="1"/>
  <c r="H325" i="1"/>
  <c r="G314" i="1"/>
  <c r="G315" i="1"/>
  <c r="G316" i="1"/>
  <c r="G317" i="1"/>
  <c r="G318" i="1"/>
  <c r="G319" i="1"/>
  <c r="G320" i="1"/>
  <c r="G321" i="1"/>
  <c r="G322" i="1"/>
  <c r="I322" i="1"/>
  <c r="G323" i="1"/>
  <c r="G324" i="1"/>
  <c r="I324" i="1" s="1"/>
  <c r="G325" i="1"/>
  <c r="H313" i="1"/>
  <c r="G313" i="1"/>
  <c r="H280" i="1"/>
  <c r="H281" i="1"/>
  <c r="H282" i="1"/>
  <c r="H283" i="1"/>
  <c r="H284" i="1"/>
  <c r="H285" i="1"/>
  <c r="H286" i="1"/>
  <c r="H287" i="1"/>
  <c r="H288" i="1"/>
  <c r="H289" i="1"/>
  <c r="H290" i="1"/>
  <c r="H291" i="1"/>
  <c r="G280" i="1"/>
  <c r="G281" i="1"/>
  <c r="G282" i="1"/>
  <c r="I282" i="1"/>
  <c r="G283" i="1"/>
  <c r="G284" i="1"/>
  <c r="I284" i="1" s="1"/>
  <c r="G285" i="1"/>
  <c r="G286" i="1"/>
  <c r="G287" i="1"/>
  <c r="G288" i="1"/>
  <c r="I288" i="1"/>
  <c r="G289" i="1"/>
  <c r="G290" i="1"/>
  <c r="G291" i="1"/>
  <c r="H279" i="1"/>
  <c r="G279" i="1"/>
  <c r="H246" i="1"/>
  <c r="H247" i="1"/>
  <c r="H248" i="1"/>
  <c r="H249" i="1"/>
  <c r="H250" i="1"/>
  <c r="H251" i="1"/>
  <c r="H252" i="1"/>
  <c r="H253" i="1"/>
  <c r="H254" i="1"/>
  <c r="H255" i="1"/>
  <c r="H256" i="1"/>
  <c r="H257" i="1"/>
  <c r="G246" i="1"/>
  <c r="G247" i="1"/>
  <c r="G248" i="1"/>
  <c r="G249" i="1"/>
  <c r="G250" i="1"/>
  <c r="G251" i="1"/>
  <c r="G252" i="1"/>
  <c r="G253" i="1"/>
  <c r="G254" i="1"/>
  <c r="G255" i="1"/>
  <c r="G256" i="1"/>
  <c r="I256" i="1" s="1"/>
  <c r="G257" i="1"/>
  <c r="H245" i="1"/>
  <c r="G245" i="1"/>
  <c r="H195" i="1"/>
  <c r="H196" i="1"/>
  <c r="H197" i="1"/>
  <c r="H198" i="1"/>
  <c r="H199" i="1"/>
  <c r="H200" i="1"/>
  <c r="H201" i="1"/>
  <c r="H202" i="1"/>
  <c r="H203" i="1"/>
  <c r="H204" i="1"/>
  <c r="H205" i="1"/>
  <c r="H206" i="1"/>
  <c r="G195" i="1"/>
  <c r="I195" i="1"/>
  <c r="G196" i="1"/>
  <c r="G197" i="1"/>
  <c r="G198" i="1"/>
  <c r="G199" i="1"/>
  <c r="I199" i="1" s="1"/>
  <c r="G200" i="1"/>
  <c r="G201" i="1"/>
  <c r="I201" i="1"/>
  <c r="G202" i="1"/>
  <c r="G203" i="1"/>
  <c r="I203" i="1" s="1"/>
  <c r="G204" i="1"/>
  <c r="G205" i="1"/>
  <c r="I205" i="1"/>
  <c r="G206" i="1"/>
  <c r="H194" i="1"/>
  <c r="G194" i="1"/>
  <c r="H151" i="1"/>
  <c r="H152" i="1"/>
  <c r="H153" i="1"/>
  <c r="H154" i="1"/>
  <c r="H155" i="1"/>
  <c r="H156" i="1"/>
  <c r="H157" i="1"/>
  <c r="H158" i="1"/>
  <c r="H159" i="1"/>
  <c r="H160" i="1"/>
  <c r="H161" i="1"/>
  <c r="H162" i="1"/>
  <c r="G151" i="1"/>
  <c r="G152" i="1"/>
  <c r="G153" i="1"/>
  <c r="I153" i="1" s="1"/>
  <c r="G154" i="1"/>
  <c r="G155" i="1"/>
  <c r="I155" i="1"/>
  <c r="G156" i="1"/>
  <c r="G157" i="1"/>
  <c r="I157" i="1" s="1"/>
  <c r="G158" i="1"/>
  <c r="G159" i="1"/>
  <c r="I159" i="1"/>
  <c r="G160" i="1"/>
  <c r="G161" i="1"/>
  <c r="I161" i="1" s="1"/>
  <c r="G162" i="1"/>
  <c r="H150" i="1"/>
  <c r="G150" i="1"/>
  <c r="H78" i="1"/>
  <c r="H79" i="1"/>
  <c r="H80" i="1"/>
  <c r="H81" i="1"/>
  <c r="H82" i="1"/>
  <c r="H83" i="1"/>
  <c r="H84" i="1"/>
  <c r="H85" i="1"/>
  <c r="H86" i="1"/>
  <c r="H87" i="1"/>
  <c r="H88" i="1"/>
  <c r="H89" i="1"/>
  <c r="G78" i="1"/>
  <c r="I78" i="1"/>
  <c r="G79" i="1"/>
  <c r="G80" i="1"/>
  <c r="I80" i="1" s="1"/>
  <c r="G81" i="1"/>
  <c r="G82" i="1"/>
  <c r="G83" i="1"/>
  <c r="G84" i="1"/>
  <c r="I84" i="1"/>
  <c r="G85" i="1"/>
  <c r="G86" i="1"/>
  <c r="I86" i="1" s="1"/>
  <c r="G87" i="1"/>
  <c r="G88" i="1"/>
  <c r="G89" i="1"/>
  <c r="H77" i="1"/>
  <c r="G77" i="1"/>
  <c r="I77" i="1" s="1"/>
  <c r="H34" i="1"/>
  <c r="H35" i="1"/>
  <c r="H36" i="1"/>
  <c r="H37" i="1"/>
  <c r="H38" i="1"/>
  <c r="H39" i="1"/>
  <c r="H40" i="1"/>
  <c r="H41" i="1"/>
  <c r="H42" i="1"/>
  <c r="H43" i="1"/>
  <c r="H44" i="1"/>
  <c r="H45" i="1"/>
  <c r="G34" i="1"/>
  <c r="G35" i="1"/>
  <c r="I35" i="1"/>
  <c r="G36" i="1"/>
  <c r="G37" i="1"/>
  <c r="I37" i="1" s="1"/>
  <c r="G38" i="1"/>
  <c r="G39" i="1"/>
  <c r="I39" i="1"/>
  <c r="G40" i="1"/>
  <c r="G41" i="1"/>
  <c r="I41" i="1" s="1"/>
  <c r="G42" i="1"/>
  <c r="G43" i="1"/>
  <c r="I43" i="1"/>
  <c r="G44" i="1"/>
  <c r="G45" i="1"/>
  <c r="I45" i="1" s="1"/>
  <c r="H33" i="1"/>
  <c r="G33" i="1"/>
  <c r="I33" i="1"/>
  <c r="J629" i="1"/>
  <c r="I628" i="1"/>
  <c r="I626" i="1"/>
  <c r="I624" i="1"/>
  <c r="J622" i="1"/>
  <c r="J620" i="1"/>
  <c r="I620" i="1"/>
  <c r="J616" i="1"/>
  <c r="I616" i="1"/>
  <c r="J615" i="1"/>
  <c r="I615" i="1"/>
  <c r="J614" i="1"/>
  <c r="I614" i="1"/>
  <c r="J613" i="1"/>
  <c r="I613" i="1"/>
  <c r="J612" i="1"/>
  <c r="I612" i="1"/>
  <c r="J611" i="1"/>
  <c r="I611" i="1"/>
  <c r="J610" i="1"/>
  <c r="I610" i="1"/>
  <c r="J609" i="1"/>
  <c r="I609" i="1"/>
  <c r="J608" i="1"/>
  <c r="I608" i="1"/>
  <c r="J607" i="1"/>
  <c r="I607" i="1"/>
  <c r="J606" i="1"/>
  <c r="I606" i="1"/>
  <c r="J605" i="1"/>
  <c r="I605" i="1"/>
  <c r="J604" i="1"/>
  <c r="I604" i="1"/>
  <c r="J578" i="1"/>
  <c r="I578" i="1"/>
  <c r="J576" i="1"/>
  <c r="I576" i="1"/>
  <c r="J575" i="1"/>
  <c r="J572" i="1"/>
  <c r="I570" i="1"/>
  <c r="I568" i="1"/>
  <c r="J564" i="1"/>
  <c r="I564" i="1"/>
  <c r="J563" i="1"/>
  <c r="I563" i="1"/>
  <c r="J562" i="1"/>
  <c r="I562" i="1"/>
  <c r="J561" i="1"/>
  <c r="I561" i="1"/>
  <c r="J560" i="1"/>
  <c r="I560" i="1"/>
  <c r="J559" i="1"/>
  <c r="I559" i="1"/>
  <c r="J558" i="1"/>
  <c r="I558" i="1"/>
  <c r="J557" i="1"/>
  <c r="I557" i="1"/>
  <c r="J556" i="1"/>
  <c r="I556" i="1"/>
  <c r="J555" i="1"/>
  <c r="I555" i="1"/>
  <c r="J554" i="1"/>
  <c r="I554" i="1"/>
  <c r="J553" i="1"/>
  <c r="I553" i="1"/>
  <c r="J552" i="1"/>
  <c r="I552" i="1"/>
  <c r="J544" i="1"/>
  <c r="J542" i="1"/>
  <c r="J540" i="1"/>
  <c r="J538" i="1"/>
  <c r="J536" i="1"/>
  <c r="J534" i="1"/>
  <c r="I532" i="1"/>
  <c r="J529" i="1"/>
  <c r="I529" i="1"/>
  <c r="J528" i="1"/>
  <c r="I528" i="1"/>
  <c r="J527" i="1"/>
  <c r="I527" i="1"/>
  <c r="J526" i="1"/>
  <c r="I526" i="1"/>
  <c r="J525" i="1"/>
  <c r="I525" i="1"/>
  <c r="J524" i="1"/>
  <c r="I524" i="1"/>
  <c r="J523" i="1"/>
  <c r="I523" i="1"/>
  <c r="J522" i="1"/>
  <c r="I522" i="1"/>
  <c r="J521" i="1"/>
  <c r="I521" i="1"/>
  <c r="J520" i="1"/>
  <c r="I520" i="1"/>
  <c r="J519" i="1"/>
  <c r="I519" i="1"/>
  <c r="J518" i="1"/>
  <c r="I518" i="1"/>
  <c r="J517" i="1"/>
  <c r="I517" i="1"/>
  <c r="I494" i="1"/>
  <c r="I492" i="1"/>
  <c r="I490" i="1"/>
  <c r="I488" i="1"/>
  <c r="I486" i="1"/>
  <c r="I484" i="1"/>
  <c r="J479" i="1"/>
  <c r="I479" i="1"/>
  <c r="J478" i="1"/>
  <c r="I478" i="1"/>
  <c r="J477" i="1"/>
  <c r="I477" i="1"/>
  <c r="J476" i="1"/>
  <c r="I476" i="1"/>
  <c r="J475" i="1"/>
  <c r="I475" i="1"/>
  <c r="J474" i="1"/>
  <c r="I474" i="1"/>
  <c r="J473" i="1"/>
  <c r="I473" i="1"/>
  <c r="J472" i="1"/>
  <c r="I472" i="1"/>
  <c r="J471" i="1"/>
  <c r="I471" i="1"/>
  <c r="J470" i="1"/>
  <c r="I470" i="1"/>
  <c r="J469" i="1"/>
  <c r="I469" i="1"/>
  <c r="J468" i="1"/>
  <c r="I468" i="1"/>
  <c r="J467" i="1"/>
  <c r="I467" i="1"/>
  <c r="J461" i="1"/>
  <c r="J459" i="1"/>
  <c r="J457" i="1"/>
  <c r="J455" i="1"/>
  <c r="J453" i="1"/>
  <c r="J451" i="1"/>
  <c r="J449" i="1"/>
  <c r="J446" i="1"/>
  <c r="I446" i="1"/>
  <c r="J445" i="1"/>
  <c r="I445" i="1"/>
  <c r="J444" i="1"/>
  <c r="I444" i="1"/>
  <c r="J443" i="1"/>
  <c r="I443" i="1"/>
  <c r="J442" i="1"/>
  <c r="I442" i="1"/>
  <c r="J441" i="1"/>
  <c r="I441" i="1"/>
  <c r="J440" i="1"/>
  <c r="I440" i="1"/>
  <c r="J439" i="1"/>
  <c r="I439" i="1"/>
  <c r="J438" i="1"/>
  <c r="I438" i="1"/>
  <c r="J437" i="1"/>
  <c r="I437" i="1"/>
  <c r="J436" i="1"/>
  <c r="I436" i="1"/>
  <c r="J435" i="1"/>
  <c r="I435" i="1"/>
  <c r="J434" i="1"/>
  <c r="I434" i="1"/>
  <c r="J427" i="1"/>
  <c r="J426" i="1"/>
  <c r="I425" i="1"/>
  <c r="I423" i="1"/>
  <c r="I421" i="1"/>
  <c r="I419" i="1"/>
  <c r="I417" i="1"/>
  <c r="J412" i="1"/>
  <c r="I412" i="1"/>
  <c r="J411" i="1"/>
  <c r="I411" i="1"/>
  <c r="J410" i="1"/>
  <c r="I410" i="1"/>
  <c r="J409" i="1"/>
  <c r="I409" i="1"/>
  <c r="J408" i="1"/>
  <c r="I408" i="1"/>
  <c r="J407" i="1"/>
  <c r="I407" i="1"/>
  <c r="J406" i="1"/>
  <c r="I406" i="1"/>
  <c r="J405" i="1"/>
  <c r="I405" i="1"/>
  <c r="J404" i="1"/>
  <c r="I404" i="1"/>
  <c r="J403" i="1"/>
  <c r="I403" i="1"/>
  <c r="J402" i="1"/>
  <c r="I402" i="1"/>
  <c r="J401" i="1"/>
  <c r="I401" i="1"/>
  <c r="J400" i="1"/>
  <c r="I400" i="1"/>
  <c r="J376" i="1"/>
  <c r="J374" i="1"/>
  <c r="J372" i="1"/>
  <c r="J370" i="1"/>
  <c r="J368" i="1"/>
  <c r="J366" i="1"/>
  <c r="J364" i="1"/>
  <c r="J361" i="1"/>
  <c r="I361" i="1"/>
  <c r="J360" i="1"/>
  <c r="I360" i="1"/>
  <c r="J359" i="1"/>
  <c r="I359" i="1"/>
  <c r="J358" i="1"/>
  <c r="I358" i="1"/>
  <c r="J357" i="1"/>
  <c r="I357" i="1"/>
  <c r="J356" i="1"/>
  <c r="I356" i="1"/>
  <c r="J355" i="1"/>
  <c r="I355" i="1"/>
  <c r="J354" i="1"/>
  <c r="I354" i="1"/>
  <c r="J353" i="1"/>
  <c r="I353" i="1"/>
  <c r="J352" i="1"/>
  <c r="I352" i="1"/>
  <c r="J351" i="1"/>
  <c r="I351" i="1"/>
  <c r="J350" i="1"/>
  <c r="I350" i="1"/>
  <c r="J349" i="1"/>
  <c r="I349" i="1"/>
  <c r="J325" i="1"/>
  <c r="I325" i="1"/>
  <c r="J323" i="1"/>
  <c r="I323" i="1"/>
  <c r="J321" i="1"/>
  <c r="I321" i="1"/>
  <c r="J319" i="1"/>
  <c r="I319" i="1"/>
  <c r="J317" i="1"/>
  <c r="I317" i="1"/>
  <c r="J316" i="1"/>
  <c r="J315" i="1"/>
  <c r="I315" i="1"/>
  <c r="I313" i="1"/>
  <c r="J310" i="1"/>
  <c r="I310" i="1"/>
  <c r="J309" i="1"/>
  <c r="I309" i="1"/>
  <c r="J308" i="1"/>
  <c r="I308" i="1"/>
  <c r="J307" i="1"/>
  <c r="I307" i="1"/>
  <c r="J306" i="1"/>
  <c r="I306" i="1"/>
  <c r="J305" i="1"/>
  <c r="I305" i="1"/>
  <c r="J304" i="1"/>
  <c r="I304" i="1"/>
  <c r="J303" i="1"/>
  <c r="I303" i="1"/>
  <c r="J302" i="1"/>
  <c r="I302" i="1"/>
  <c r="J301" i="1"/>
  <c r="I301" i="1"/>
  <c r="J300" i="1"/>
  <c r="I300" i="1"/>
  <c r="J299" i="1"/>
  <c r="I299" i="1"/>
  <c r="J298" i="1"/>
  <c r="I298" i="1"/>
  <c r="J291" i="1"/>
  <c r="I291" i="1"/>
  <c r="J289" i="1"/>
  <c r="I289" i="1"/>
  <c r="J288" i="1"/>
  <c r="J287" i="1"/>
  <c r="I287" i="1"/>
  <c r="J285" i="1"/>
  <c r="I285" i="1"/>
  <c r="J283" i="1"/>
  <c r="I283" i="1"/>
  <c r="J281" i="1"/>
  <c r="I281" i="1"/>
  <c r="I279" i="1"/>
  <c r="J276" i="1"/>
  <c r="I276" i="1"/>
  <c r="J275" i="1"/>
  <c r="I275" i="1"/>
  <c r="J274" i="1"/>
  <c r="I274" i="1"/>
  <c r="J273" i="1"/>
  <c r="I273" i="1"/>
  <c r="J272" i="1"/>
  <c r="I272" i="1"/>
  <c r="J271" i="1"/>
  <c r="I271" i="1"/>
  <c r="J270" i="1"/>
  <c r="I270" i="1"/>
  <c r="J269" i="1"/>
  <c r="I269" i="1"/>
  <c r="J268" i="1"/>
  <c r="I268" i="1"/>
  <c r="J267" i="1"/>
  <c r="I267" i="1"/>
  <c r="J266" i="1"/>
  <c r="I266" i="1"/>
  <c r="J265" i="1"/>
  <c r="I265" i="1"/>
  <c r="J264" i="1"/>
  <c r="I264" i="1"/>
  <c r="J257" i="1"/>
  <c r="I257" i="1"/>
  <c r="J255" i="1"/>
  <c r="I255" i="1"/>
  <c r="J253" i="1"/>
  <c r="I253" i="1"/>
  <c r="J251" i="1"/>
  <c r="I251" i="1"/>
  <c r="J249" i="1"/>
  <c r="I249" i="1"/>
  <c r="J247" i="1"/>
  <c r="I247" i="1"/>
  <c r="I245" i="1"/>
  <c r="J242" i="1"/>
  <c r="I242" i="1"/>
  <c r="J241" i="1"/>
  <c r="I241" i="1"/>
  <c r="J240" i="1"/>
  <c r="I240" i="1"/>
  <c r="J239" i="1"/>
  <c r="I239" i="1"/>
  <c r="J238" i="1"/>
  <c r="I238" i="1"/>
  <c r="J237" i="1"/>
  <c r="I237" i="1"/>
  <c r="J236" i="1"/>
  <c r="I236" i="1"/>
  <c r="J235" i="1"/>
  <c r="I235" i="1"/>
  <c r="J234" i="1"/>
  <c r="I234" i="1"/>
  <c r="J233" i="1"/>
  <c r="I233" i="1"/>
  <c r="J232" i="1"/>
  <c r="I232" i="1"/>
  <c r="J231" i="1"/>
  <c r="I231" i="1"/>
  <c r="J230" i="1"/>
  <c r="I230" i="1"/>
  <c r="J206" i="1"/>
  <c r="I206" i="1"/>
  <c r="J204" i="1"/>
  <c r="I204" i="1"/>
  <c r="J202" i="1"/>
  <c r="I202" i="1"/>
  <c r="J200" i="1"/>
  <c r="I200" i="1"/>
  <c r="J199" i="1"/>
  <c r="J198" i="1"/>
  <c r="I198" i="1"/>
  <c r="J196" i="1"/>
  <c r="I196" i="1"/>
  <c r="J194" i="1"/>
  <c r="I194" i="1"/>
  <c r="J191" i="1"/>
  <c r="I191" i="1"/>
  <c r="J190" i="1"/>
  <c r="I190" i="1"/>
  <c r="J189" i="1"/>
  <c r="I189" i="1"/>
  <c r="J188" i="1"/>
  <c r="I188" i="1"/>
  <c r="J187" i="1"/>
  <c r="I187" i="1"/>
  <c r="J186" i="1"/>
  <c r="I186" i="1"/>
  <c r="J185" i="1"/>
  <c r="I185" i="1"/>
  <c r="J184" i="1"/>
  <c r="I184" i="1"/>
  <c r="J183" i="1"/>
  <c r="I183" i="1"/>
  <c r="J182" i="1"/>
  <c r="I182" i="1"/>
  <c r="J181" i="1"/>
  <c r="I181" i="1"/>
  <c r="J180" i="1"/>
  <c r="I180" i="1"/>
  <c r="J179" i="1"/>
  <c r="I179" i="1"/>
  <c r="J162" i="1"/>
  <c r="I162" i="1"/>
  <c r="J161" i="1"/>
  <c r="J160" i="1"/>
  <c r="I160" i="1"/>
  <c r="J158" i="1"/>
  <c r="I158" i="1"/>
  <c r="J156" i="1"/>
  <c r="I156" i="1"/>
  <c r="J155" i="1"/>
  <c r="J154" i="1"/>
  <c r="I154" i="1"/>
  <c r="J152" i="1"/>
  <c r="I152" i="1"/>
  <c r="I150" i="1"/>
  <c r="J147" i="1"/>
  <c r="I147" i="1"/>
  <c r="J146" i="1"/>
  <c r="I146" i="1"/>
  <c r="J145" i="1"/>
  <c r="I145" i="1"/>
  <c r="J144" i="1"/>
  <c r="I144" i="1"/>
  <c r="J143" i="1"/>
  <c r="I143" i="1"/>
  <c r="J142" i="1"/>
  <c r="I142" i="1"/>
  <c r="J141" i="1"/>
  <c r="I141" i="1"/>
  <c r="J140" i="1"/>
  <c r="I140" i="1"/>
  <c r="J139" i="1"/>
  <c r="I139" i="1"/>
  <c r="J138" i="1"/>
  <c r="I138" i="1"/>
  <c r="J137" i="1"/>
  <c r="I137" i="1"/>
  <c r="J136" i="1"/>
  <c r="I136" i="1"/>
  <c r="J135" i="1"/>
  <c r="I135" i="1"/>
  <c r="I148" i="1"/>
  <c r="J148" i="1"/>
  <c r="I149" i="1"/>
  <c r="I164" i="1"/>
  <c r="I165" i="1"/>
  <c r="I166" i="1"/>
  <c r="J166" i="1"/>
  <c r="I167" i="1"/>
  <c r="J167" i="1"/>
  <c r="I168" i="1"/>
  <c r="J168" i="1"/>
  <c r="J128" i="1"/>
  <c r="I128" i="1"/>
  <c r="J127" i="1"/>
  <c r="I127" i="1"/>
  <c r="J126" i="1"/>
  <c r="I126" i="1"/>
  <c r="J125" i="1"/>
  <c r="I125" i="1"/>
  <c r="J124" i="1"/>
  <c r="I124" i="1"/>
  <c r="J123" i="1"/>
  <c r="I123" i="1"/>
  <c r="J122" i="1"/>
  <c r="I122" i="1"/>
  <c r="J121" i="1"/>
  <c r="I121" i="1"/>
  <c r="J120" i="1"/>
  <c r="I120" i="1"/>
  <c r="J119" i="1"/>
  <c r="I119" i="1"/>
  <c r="J118" i="1"/>
  <c r="I118" i="1"/>
  <c r="J117" i="1"/>
  <c r="I117" i="1"/>
  <c r="J116" i="1"/>
  <c r="I116" i="1"/>
  <c r="J89" i="1"/>
  <c r="I89" i="1"/>
  <c r="J87" i="1"/>
  <c r="I87" i="1"/>
  <c r="J86" i="1"/>
  <c r="J85" i="1"/>
  <c r="I85" i="1"/>
  <c r="J83" i="1"/>
  <c r="I83" i="1"/>
  <c r="I82" i="1"/>
  <c r="J81" i="1"/>
  <c r="I81" i="1"/>
  <c r="J79" i="1"/>
  <c r="I79" i="1"/>
  <c r="J77" i="1"/>
  <c r="J74" i="1"/>
  <c r="I74" i="1"/>
  <c r="J73" i="1"/>
  <c r="I73" i="1"/>
  <c r="J72" i="1"/>
  <c r="I72" i="1"/>
  <c r="J71" i="1"/>
  <c r="I71" i="1"/>
  <c r="J70" i="1"/>
  <c r="I70" i="1"/>
  <c r="J69" i="1"/>
  <c r="I69" i="1"/>
  <c r="J68" i="1"/>
  <c r="I68" i="1"/>
  <c r="J67" i="1"/>
  <c r="I67" i="1"/>
  <c r="J66" i="1"/>
  <c r="I66" i="1"/>
  <c r="J65" i="1"/>
  <c r="I65" i="1"/>
  <c r="J64" i="1"/>
  <c r="I64" i="1"/>
  <c r="J63" i="1"/>
  <c r="I63" i="1"/>
  <c r="J62" i="1"/>
  <c r="I62" i="1"/>
  <c r="J44" i="1"/>
  <c r="I44" i="1"/>
  <c r="J43" i="1"/>
  <c r="J42" i="1"/>
  <c r="I42" i="1"/>
  <c r="J40" i="1"/>
  <c r="I40" i="1"/>
  <c r="J39" i="1"/>
  <c r="J38" i="1"/>
  <c r="I38" i="1"/>
  <c r="J36" i="1"/>
  <c r="I36" i="1"/>
  <c r="J35" i="1"/>
  <c r="J34" i="1"/>
  <c r="I34" i="1"/>
  <c r="I47" i="1"/>
  <c r="I48" i="1"/>
  <c r="I49" i="1"/>
  <c r="J49" i="1"/>
  <c r="I50" i="1"/>
  <c r="J50" i="1"/>
  <c r="I51" i="1"/>
  <c r="J51" i="1"/>
  <c r="I52" i="1"/>
  <c r="J52" i="1"/>
  <c r="I53" i="1"/>
  <c r="J53" i="1"/>
  <c r="I54" i="1"/>
  <c r="J54" i="1"/>
  <c r="I55" i="1"/>
  <c r="J55" i="1"/>
  <c r="I56" i="1"/>
  <c r="J56" i="1"/>
  <c r="I57" i="1"/>
  <c r="J57" i="1"/>
  <c r="J28" i="1"/>
  <c r="J29" i="1"/>
  <c r="J30" i="1"/>
  <c r="I28" i="1"/>
  <c r="I29" i="1"/>
  <c r="I30" i="1"/>
  <c r="J19" i="1"/>
  <c r="J20" i="1"/>
  <c r="J21" i="1"/>
  <c r="J22" i="1"/>
  <c r="J23" i="1"/>
  <c r="J24" i="1"/>
  <c r="J25" i="1"/>
  <c r="J26" i="1"/>
  <c r="J27" i="1"/>
  <c r="I19" i="1"/>
  <c r="I20" i="1"/>
  <c r="I21" i="1"/>
  <c r="I22" i="1"/>
  <c r="I23" i="1"/>
  <c r="I24" i="1"/>
  <c r="I25" i="1"/>
  <c r="I26" i="1"/>
  <c r="I27" i="1"/>
  <c r="J18" i="1"/>
  <c r="I18" i="1"/>
  <c r="I31" i="1"/>
  <c r="J31" i="1"/>
  <c r="G582" i="1"/>
  <c r="I582" i="1" s="1"/>
  <c r="G592" i="1"/>
  <c r="G590" i="1"/>
  <c r="G588" i="1"/>
  <c r="G584" i="1"/>
  <c r="I584" i="1"/>
  <c r="H591" i="1"/>
  <c r="H585" i="1"/>
  <c r="H637" i="1" s="1"/>
  <c r="J637" i="1" s="1"/>
  <c r="I592" i="1"/>
  <c r="I590" i="1"/>
  <c r="E43" i="4"/>
  <c r="E44" i="4"/>
  <c r="E46" i="4"/>
  <c r="E48" i="4"/>
  <c r="E50" i="4"/>
  <c r="E52" i="4"/>
  <c r="E25" i="4"/>
  <c r="E29" i="4"/>
  <c r="E32" i="4"/>
  <c r="E34" i="4"/>
  <c r="E35" i="4"/>
  <c r="E36" i="4"/>
  <c r="E40" i="4"/>
  <c r="E42" i="4"/>
  <c r="E5" i="4"/>
  <c r="E6" i="4"/>
  <c r="E7" i="4"/>
  <c r="E8" i="4"/>
  <c r="E9" i="4"/>
  <c r="E10" i="4"/>
  <c r="E11" i="4"/>
  <c r="E13" i="4"/>
  <c r="E14" i="4"/>
  <c r="E15" i="4"/>
  <c r="E16" i="4"/>
  <c r="E17" i="4"/>
  <c r="E18" i="4"/>
  <c r="E20" i="4"/>
  <c r="E4" i="4"/>
  <c r="F42" i="4"/>
  <c r="F43" i="4"/>
  <c r="F44" i="4"/>
  <c r="F46" i="4"/>
  <c r="F48" i="4"/>
  <c r="F50" i="4"/>
  <c r="F52" i="4"/>
  <c r="F25" i="4"/>
  <c r="F29" i="4"/>
  <c r="F32" i="4"/>
  <c r="F34" i="4"/>
  <c r="F35" i="4"/>
  <c r="F36" i="4"/>
  <c r="F40" i="4"/>
  <c r="F13" i="4"/>
  <c r="F14" i="4"/>
  <c r="F15" i="4"/>
  <c r="F16" i="4"/>
  <c r="F17" i="4"/>
  <c r="F18" i="4"/>
  <c r="F20" i="4"/>
  <c r="F5" i="4"/>
  <c r="F6" i="4"/>
  <c r="F8" i="4"/>
  <c r="F9" i="4"/>
  <c r="F10" i="4"/>
  <c r="F11" i="4"/>
  <c r="D51" i="4"/>
  <c r="D49" i="4"/>
  <c r="D47" i="4"/>
  <c r="D39" i="4"/>
  <c r="D31" i="4"/>
  <c r="D12" i="4"/>
  <c r="C51" i="4"/>
  <c r="C49" i="4"/>
  <c r="C47" i="4"/>
  <c r="C41" i="4"/>
  <c r="C39" i="4"/>
  <c r="C31" i="4"/>
  <c r="C12" i="4"/>
  <c r="D3" i="4"/>
  <c r="C3" i="4"/>
  <c r="E8" i="3"/>
  <c r="F45" i="3"/>
  <c r="F46" i="3"/>
  <c r="F34" i="3"/>
  <c r="F35" i="3"/>
  <c r="F36" i="3"/>
  <c r="F38" i="3"/>
  <c r="F40" i="3"/>
  <c r="F42" i="3"/>
  <c r="F19" i="3"/>
  <c r="F20" i="3"/>
  <c r="F22" i="3"/>
  <c r="F24" i="3"/>
  <c r="F25" i="3"/>
  <c r="F27" i="3"/>
  <c r="F29" i="3"/>
  <c r="F30" i="3"/>
  <c r="F31" i="3"/>
  <c r="F33" i="3"/>
  <c r="F4" i="3"/>
  <c r="F5" i="3"/>
  <c r="F6" i="3"/>
  <c r="F7" i="3"/>
  <c r="F8" i="3"/>
  <c r="F9" i="3"/>
  <c r="F11" i="3"/>
  <c r="F12" i="3"/>
  <c r="F13" i="3"/>
  <c r="F15" i="3"/>
  <c r="F16" i="3"/>
  <c r="F17" i="3"/>
  <c r="F18" i="3"/>
  <c r="E45" i="3"/>
  <c r="E46" i="3"/>
  <c r="E30" i="3"/>
  <c r="E31" i="3"/>
  <c r="E33" i="3"/>
  <c r="E34" i="3"/>
  <c r="E35" i="3"/>
  <c r="E36" i="3"/>
  <c r="E38" i="3"/>
  <c r="E40" i="3"/>
  <c r="E42" i="3"/>
  <c r="E18" i="3"/>
  <c r="E19" i="3"/>
  <c r="E20" i="3"/>
  <c r="E22" i="3"/>
  <c r="E24" i="3"/>
  <c r="E25" i="3"/>
  <c r="E27" i="3"/>
  <c r="E29" i="3"/>
  <c r="E4" i="3"/>
  <c r="E5" i="3"/>
  <c r="E6" i="3"/>
  <c r="E7" i="3"/>
  <c r="E9" i="3"/>
  <c r="E11" i="3"/>
  <c r="E12" i="3"/>
  <c r="E13" i="3"/>
  <c r="E15" i="3"/>
  <c r="E16" i="3"/>
  <c r="E17" i="3"/>
  <c r="C3" i="3"/>
  <c r="D3" i="3"/>
  <c r="D44" i="3"/>
  <c r="D41" i="3"/>
  <c r="D39" i="3"/>
  <c r="D37" i="3"/>
  <c r="F37" i="3" s="1"/>
  <c r="D32" i="3"/>
  <c r="D28" i="3"/>
  <c r="D26" i="3"/>
  <c r="D23" i="3"/>
  <c r="D21" i="3"/>
  <c r="C44" i="3"/>
  <c r="E44" i="3"/>
  <c r="C41" i="3"/>
  <c r="E41" i="3"/>
  <c r="C39" i="3"/>
  <c r="E37" i="3"/>
  <c r="C32" i="3"/>
  <c r="C28" i="3"/>
  <c r="E28" i="3" s="1"/>
  <c r="C26" i="3"/>
  <c r="E26" i="3" s="1"/>
  <c r="C23" i="3"/>
  <c r="C21" i="3"/>
  <c r="I510" i="1"/>
  <c r="I512" i="1"/>
  <c r="I513" i="1"/>
  <c r="I514" i="1"/>
  <c r="I515" i="1"/>
  <c r="I531" i="1"/>
  <c r="I546" i="1"/>
  <c r="I547" i="1"/>
  <c r="I549" i="1"/>
  <c r="I550" i="1"/>
  <c r="I551" i="1"/>
  <c r="I566" i="1"/>
  <c r="I581" i="1"/>
  <c r="I597" i="1"/>
  <c r="I598" i="1"/>
  <c r="I599" i="1"/>
  <c r="I600" i="1"/>
  <c r="I602" i="1"/>
  <c r="I603" i="1"/>
  <c r="I633" i="1"/>
  <c r="I496" i="1"/>
  <c r="I497" i="1"/>
  <c r="I499" i="1"/>
  <c r="I500" i="1"/>
  <c r="I501" i="1"/>
  <c r="I502" i="1"/>
  <c r="I504" i="1"/>
  <c r="I505" i="1"/>
  <c r="I506" i="1"/>
  <c r="I508" i="1"/>
  <c r="I509" i="1"/>
  <c r="I448" i="1"/>
  <c r="I463" i="1"/>
  <c r="I464" i="1"/>
  <c r="I465" i="1"/>
  <c r="I429" i="1"/>
  <c r="I430" i="1"/>
  <c r="I431" i="1"/>
  <c r="I433" i="1"/>
  <c r="I391" i="1"/>
  <c r="I392" i="1"/>
  <c r="I393" i="1"/>
  <c r="I394" i="1"/>
  <c r="I395" i="1"/>
  <c r="I397" i="1"/>
  <c r="I398" i="1"/>
  <c r="I399" i="1"/>
  <c r="I414" i="1"/>
  <c r="I381" i="1"/>
  <c r="I382" i="1"/>
  <c r="I383" i="1"/>
  <c r="I384" i="1"/>
  <c r="I385" i="1"/>
  <c r="I387" i="1"/>
  <c r="I388" i="1"/>
  <c r="I389" i="1"/>
  <c r="I390" i="1"/>
  <c r="I346" i="1"/>
  <c r="I347" i="1"/>
  <c r="I348" i="1"/>
  <c r="I378" i="1"/>
  <c r="I380" i="1"/>
  <c r="I337" i="1"/>
  <c r="I338" i="1"/>
  <c r="I339" i="1"/>
  <c r="I340" i="1"/>
  <c r="I341" i="1"/>
  <c r="I343" i="1"/>
  <c r="I344" i="1"/>
  <c r="I345" i="1"/>
  <c r="I327" i="1"/>
  <c r="I328" i="1"/>
  <c r="I329" i="1"/>
  <c r="I330" i="1"/>
  <c r="I332" i="1"/>
  <c r="I333" i="1"/>
  <c r="I334" i="1"/>
  <c r="I335" i="1"/>
  <c r="I336" i="1"/>
  <c r="I294" i="1"/>
  <c r="I295" i="1"/>
  <c r="I296" i="1"/>
  <c r="I297" i="1"/>
  <c r="I312" i="1"/>
  <c r="I259" i="1"/>
  <c r="I260" i="1"/>
  <c r="I261" i="1"/>
  <c r="I262" i="1"/>
  <c r="I263" i="1"/>
  <c r="I278" i="1"/>
  <c r="I293" i="1"/>
  <c r="I244" i="1"/>
  <c r="I224" i="1"/>
  <c r="I225" i="1"/>
  <c r="I226" i="1"/>
  <c r="I227" i="1"/>
  <c r="I228" i="1"/>
  <c r="I214" i="1"/>
  <c r="I215" i="1"/>
  <c r="I216" i="1"/>
  <c r="I217" i="1"/>
  <c r="I218" i="1"/>
  <c r="I220" i="1"/>
  <c r="I221" i="1"/>
  <c r="I222" i="1"/>
  <c r="I223" i="1"/>
  <c r="I208" i="1"/>
  <c r="I209" i="1"/>
  <c r="I210" i="1"/>
  <c r="I212" i="1"/>
  <c r="I213" i="1"/>
  <c r="I193" i="1"/>
  <c r="I171" i="1"/>
  <c r="I172" i="1"/>
  <c r="I173" i="1"/>
  <c r="I174" i="1"/>
  <c r="I175" i="1"/>
  <c r="I177" i="1"/>
  <c r="I178" i="1"/>
  <c r="I169" i="1"/>
  <c r="I130" i="1"/>
  <c r="I131" i="1"/>
  <c r="I132" i="1"/>
  <c r="I133" i="1"/>
  <c r="I134" i="1"/>
  <c r="I110" i="1"/>
  <c r="I111" i="1"/>
  <c r="I112" i="1"/>
  <c r="I113" i="1"/>
  <c r="I114" i="1"/>
  <c r="I115" i="1"/>
  <c r="I101" i="1"/>
  <c r="I102" i="1"/>
  <c r="I103" i="1"/>
  <c r="I104" i="1"/>
  <c r="I105" i="1"/>
  <c r="I106" i="1"/>
  <c r="I107" i="1"/>
  <c r="I108" i="1"/>
  <c r="I109" i="1"/>
  <c r="I92" i="1"/>
  <c r="I93" i="1"/>
  <c r="I94" i="1"/>
  <c r="I95" i="1"/>
  <c r="I96" i="1"/>
  <c r="I97" i="1"/>
  <c r="I98" i="1"/>
  <c r="I99" i="1"/>
  <c r="I100" i="1"/>
  <c r="I76" i="1"/>
  <c r="I91" i="1"/>
  <c r="I58" i="1"/>
  <c r="I59" i="1"/>
  <c r="I60" i="1"/>
  <c r="I61" i="1"/>
  <c r="I15" i="1"/>
  <c r="I16" i="1"/>
  <c r="I17" i="1"/>
  <c r="I32" i="1"/>
  <c r="I6" i="1"/>
  <c r="I7" i="1"/>
  <c r="I8" i="1"/>
  <c r="I9" i="1"/>
  <c r="I10" i="1"/>
  <c r="I11" i="1"/>
  <c r="I12" i="1"/>
  <c r="I13" i="1"/>
  <c r="I14" i="1"/>
  <c r="I5" i="1"/>
  <c r="J598" i="1"/>
  <c r="J599" i="1"/>
  <c r="J600" i="1"/>
  <c r="J601" i="1"/>
  <c r="J602" i="1"/>
  <c r="J550" i="1"/>
  <c r="J515" i="1"/>
  <c r="J548" i="1"/>
  <c r="J549" i="1"/>
  <c r="J500" i="1"/>
  <c r="J501" i="1"/>
  <c r="J502" i="1"/>
  <c r="J503" i="1"/>
  <c r="J504" i="1"/>
  <c r="J505" i="1"/>
  <c r="J506" i="1"/>
  <c r="J507" i="1"/>
  <c r="J508" i="1"/>
  <c r="J509" i="1"/>
  <c r="J510" i="1"/>
  <c r="J511" i="1"/>
  <c r="J512" i="1"/>
  <c r="J513" i="1"/>
  <c r="J514" i="1"/>
  <c r="J498" i="1"/>
  <c r="J499" i="1"/>
  <c r="J432" i="1"/>
  <c r="J465" i="1"/>
  <c r="J394" i="1"/>
  <c r="J395" i="1"/>
  <c r="J396" i="1"/>
  <c r="J397" i="1"/>
  <c r="J398" i="1"/>
  <c r="J385" i="1"/>
  <c r="J386" i="1"/>
  <c r="J387" i="1"/>
  <c r="J388" i="1"/>
  <c r="J389" i="1"/>
  <c r="J390" i="1"/>
  <c r="J391" i="1"/>
  <c r="J392" i="1"/>
  <c r="J393" i="1"/>
  <c r="J380" i="1"/>
  <c r="J381" i="1"/>
  <c r="J382" i="1"/>
  <c r="J383" i="1"/>
  <c r="J384" i="1"/>
  <c r="J338" i="1"/>
  <c r="J339" i="1"/>
  <c r="J340" i="1"/>
  <c r="J341" i="1"/>
  <c r="J342" i="1"/>
  <c r="J343" i="1"/>
  <c r="J344" i="1"/>
  <c r="J345" i="1"/>
  <c r="J346" i="1"/>
  <c r="J347" i="1"/>
  <c r="J329" i="1"/>
  <c r="J330" i="1"/>
  <c r="J331" i="1"/>
  <c r="J332" i="1"/>
  <c r="J333" i="1"/>
  <c r="J334" i="1"/>
  <c r="J335" i="1"/>
  <c r="J336" i="1"/>
  <c r="J337" i="1"/>
  <c r="J295" i="1"/>
  <c r="J296" i="1"/>
  <c r="J261" i="1"/>
  <c r="J262" i="1"/>
  <c r="J219" i="1"/>
  <c r="J220" i="1"/>
  <c r="J221" i="1"/>
  <c r="J222" i="1"/>
  <c r="J223" i="1"/>
  <c r="J224" i="1"/>
  <c r="J225" i="1"/>
  <c r="J226" i="1"/>
  <c r="J227" i="1"/>
  <c r="J228" i="1"/>
  <c r="J210" i="1"/>
  <c r="J211" i="1"/>
  <c r="J212" i="1"/>
  <c r="J213" i="1"/>
  <c r="J214" i="1"/>
  <c r="J215" i="1"/>
  <c r="J216" i="1"/>
  <c r="J217" i="1"/>
  <c r="J218" i="1"/>
  <c r="J174" i="1"/>
  <c r="J175" i="1"/>
  <c r="J176" i="1"/>
  <c r="J177" i="1"/>
  <c r="J169" i="1"/>
  <c r="J170" i="1"/>
  <c r="J171" i="1"/>
  <c r="J172" i="1"/>
  <c r="J173" i="1"/>
  <c r="J131" i="1"/>
  <c r="J132" i="1"/>
  <c r="J133" i="1"/>
  <c r="J111" i="1"/>
  <c r="J112" i="1"/>
  <c r="J113" i="1"/>
  <c r="J114" i="1"/>
  <c r="J104" i="1"/>
  <c r="J105" i="1"/>
  <c r="J106" i="1"/>
  <c r="J107" i="1"/>
  <c r="J108" i="1"/>
  <c r="J109" i="1"/>
  <c r="J110" i="1"/>
  <c r="J96" i="1"/>
  <c r="J97" i="1"/>
  <c r="J98" i="1"/>
  <c r="J99" i="1"/>
  <c r="J100" i="1"/>
  <c r="J101" i="1"/>
  <c r="J102" i="1"/>
  <c r="J103" i="1"/>
  <c r="J93" i="1"/>
  <c r="J94" i="1"/>
  <c r="J95" i="1"/>
  <c r="J92" i="1"/>
  <c r="J60" i="1"/>
  <c r="J58" i="1"/>
  <c r="J59" i="1"/>
  <c r="J13" i="1"/>
  <c r="J14" i="1"/>
  <c r="J15" i="1"/>
  <c r="J16" i="1"/>
  <c r="J5" i="1"/>
  <c r="J6" i="1"/>
  <c r="J7" i="1"/>
  <c r="J8" i="1"/>
  <c r="J9" i="1"/>
  <c r="J10" i="1"/>
  <c r="J11" i="1"/>
  <c r="J12" i="1"/>
  <c r="I617" i="1"/>
  <c r="I277" i="1"/>
  <c r="I447" i="1"/>
  <c r="I243" i="1"/>
  <c r="I530" i="1"/>
  <c r="J447" i="1"/>
  <c r="J530" i="1"/>
  <c r="J617" i="1"/>
  <c r="I75" i="1"/>
  <c r="J362" i="1"/>
  <c r="J277" i="1"/>
  <c r="J243" i="1"/>
  <c r="E7" i="2"/>
  <c r="E12" i="4"/>
  <c r="C40" i="2"/>
  <c r="E40" i="2" s="1"/>
  <c r="AH89" i="7" s="1"/>
  <c r="E41" i="2"/>
  <c r="AH90" i="7"/>
  <c r="C32" i="2"/>
  <c r="C19" i="2"/>
  <c r="E20" i="2"/>
  <c r="E19" i="2"/>
  <c r="H428" i="1"/>
  <c r="G580" i="1"/>
  <c r="I580" i="1" s="1"/>
  <c r="F51" i="4"/>
  <c r="E51" i="4"/>
  <c r="E49" i="4"/>
  <c r="E47" i="4"/>
  <c r="E41" i="4"/>
  <c r="F24" i="4"/>
  <c r="E24" i="4"/>
  <c r="E19" i="4"/>
  <c r="F32" i="3"/>
  <c r="F12" i="4"/>
  <c r="E39" i="4"/>
  <c r="E27" i="4"/>
  <c r="F27" i="4"/>
  <c r="F41" i="3"/>
  <c r="F39" i="3"/>
  <c r="E39" i="3"/>
  <c r="E3" i="4"/>
  <c r="F14" i="3"/>
  <c r="I311" i="1"/>
  <c r="I565" i="1"/>
  <c r="J150" i="1"/>
  <c r="J159" i="1"/>
  <c r="J205" i="1"/>
  <c r="I254" i="1"/>
  <c r="I246" i="1"/>
  <c r="I290" i="1"/>
  <c r="J286" i="1"/>
  <c r="I318" i="1"/>
  <c r="J314" i="1"/>
  <c r="J375" i="1"/>
  <c r="I424" i="1"/>
  <c r="J420" i="1"/>
  <c r="J452" i="1"/>
  <c r="J482" i="1"/>
  <c r="I487" i="1"/>
  <c r="J483" i="1"/>
  <c r="J543" i="1"/>
  <c r="G90" i="1"/>
  <c r="I90" i="1"/>
  <c r="G428" i="1"/>
  <c r="J428" i="1"/>
  <c r="H163" i="1"/>
  <c r="H292" i="1"/>
  <c r="H462" i="1"/>
  <c r="J192" i="1"/>
  <c r="J480" i="1"/>
  <c r="I129" i="1"/>
  <c r="E21" i="3"/>
  <c r="E32" i="3"/>
  <c r="H589" i="1"/>
  <c r="I413" i="1"/>
  <c r="J311" i="1"/>
  <c r="J565" i="1"/>
  <c r="I480" i="1"/>
  <c r="I88" i="1"/>
  <c r="F19" i="4"/>
  <c r="G292" i="1"/>
  <c r="I292" i="1" s="1"/>
  <c r="J75" i="1"/>
  <c r="J129" i="1"/>
  <c r="G583" i="1"/>
  <c r="I583" i="1" s="1"/>
  <c r="G634" i="1"/>
  <c r="I634" i="1" s="1"/>
  <c r="J88" i="1"/>
  <c r="I151" i="1"/>
  <c r="I197" i="1"/>
  <c r="I250" i="1"/>
  <c r="I286" i="1"/>
  <c r="J282" i="1"/>
  <c r="I314" i="1"/>
  <c r="I375" i="1"/>
  <c r="J371" i="1"/>
  <c r="I420" i="1"/>
  <c r="J416" i="1"/>
  <c r="I491" i="1"/>
  <c r="I543" i="1"/>
  <c r="J539" i="1"/>
  <c r="D40" i="2"/>
  <c r="I248" i="1"/>
  <c r="I320" i="1"/>
  <c r="I365" i="1"/>
  <c r="I426" i="1"/>
  <c r="I454" i="1"/>
  <c r="I541" i="1"/>
  <c r="J537" i="1"/>
  <c r="J324" i="1"/>
  <c r="J458" i="1"/>
  <c r="J489" i="1"/>
  <c r="I252" i="1"/>
  <c r="I280" i="1"/>
  <c r="I316" i="1"/>
  <c r="I422" i="1"/>
  <c r="I450" i="1"/>
  <c r="I493" i="1"/>
  <c r="I537" i="1"/>
  <c r="C6" i="2"/>
  <c r="E6" i="2" s="1"/>
  <c r="E33" i="4"/>
  <c r="F33" i="4"/>
  <c r="E3" i="3"/>
  <c r="J567" i="1"/>
  <c r="I574" i="1"/>
  <c r="H207" i="1"/>
  <c r="H258" i="1"/>
  <c r="J279" i="1"/>
  <c r="H326" i="1"/>
  <c r="H377" i="1"/>
  <c r="J415" i="1"/>
  <c r="H495" i="1"/>
  <c r="J532" i="1"/>
  <c r="H580" i="1"/>
  <c r="J45" i="1"/>
  <c r="J41" i="1"/>
  <c r="J37" i="1"/>
  <c r="J84" i="1"/>
  <c r="J78" i="1"/>
  <c r="J157" i="1"/>
  <c r="J197" i="1"/>
  <c r="J195" i="1"/>
  <c r="J258" i="1"/>
  <c r="G258" i="1"/>
  <c r="I258" i="1"/>
  <c r="J254" i="1"/>
  <c r="J252" i="1"/>
  <c r="J250" i="1"/>
  <c r="J246" i="1"/>
  <c r="J290" i="1"/>
  <c r="J280" i="1"/>
  <c r="J322" i="1"/>
  <c r="J320" i="1"/>
  <c r="J318" i="1"/>
  <c r="J373" i="1"/>
  <c r="J369" i="1"/>
  <c r="J367" i="1"/>
  <c r="J424" i="1"/>
  <c r="J418" i="1"/>
  <c r="G462" i="1"/>
  <c r="J456" i="1"/>
  <c r="J454" i="1"/>
  <c r="J450" i="1"/>
  <c r="G495" i="1"/>
  <c r="J495" i="1"/>
  <c r="J493" i="1"/>
  <c r="J491" i="1"/>
  <c r="J485" i="1"/>
  <c r="G591" i="1"/>
  <c r="G643" i="1" s="1"/>
  <c r="I643" i="1" s="1"/>
  <c r="G589" i="1"/>
  <c r="G587" i="1"/>
  <c r="G639" i="1" s="1"/>
  <c r="I639" i="1" s="1"/>
  <c r="G585" i="1"/>
  <c r="J585" i="1" s="1"/>
  <c r="H593" i="1"/>
  <c r="H645" i="1"/>
  <c r="H587" i="1"/>
  <c r="J535" i="1"/>
  <c r="J533" i="1"/>
  <c r="H594" i="1"/>
  <c r="H590" i="1"/>
  <c r="J590" i="1"/>
  <c r="J573" i="1"/>
  <c r="H586" i="1"/>
  <c r="J586" i="1" s="1"/>
  <c r="J631" i="1"/>
  <c r="J627" i="1"/>
  <c r="J625" i="1"/>
  <c r="J623" i="1"/>
  <c r="F21" i="3"/>
  <c r="F3" i="4"/>
  <c r="F31" i="4"/>
  <c r="F39" i="4"/>
  <c r="AH69" i="7"/>
  <c r="AC68" i="7"/>
  <c r="AC67" i="7" s="1"/>
  <c r="G641" i="1"/>
  <c r="I641" i="1" s="1"/>
  <c r="J589" i="1"/>
  <c r="I589" i="1"/>
  <c r="I587" i="1"/>
  <c r="G637" i="1"/>
  <c r="I637" i="1" s="1"/>
  <c r="I585" i="1"/>
  <c r="H639" i="1"/>
  <c r="J587" i="1"/>
  <c r="E23" i="3"/>
  <c r="F23" i="3"/>
  <c r="J82" i="1"/>
  <c r="J80" i="1"/>
  <c r="G163" i="1"/>
  <c r="I163" i="1"/>
  <c r="J153" i="1"/>
  <c r="J151" i="1"/>
  <c r="J203" i="1"/>
  <c r="J201" i="1"/>
  <c r="J256" i="1"/>
  <c r="J248" i="1"/>
  <c r="J284" i="1"/>
  <c r="G326" i="1"/>
  <c r="I326" i="1" s="1"/>
  <c r="G377" i="1"/>
  <c r="I377" i="1" s="1"/>
  <c r="J365" i="1"/>
  <c r="J422" i="1"/>
  <c r="J460" i="1"/>
  <c r="J487" i="1"/>
  <c r="G545" i="1"/>
  <c r="I545" i="1" s="1"/>
  <c r="J541" i="1"/>
  <c r="I571" i="1"/>
  <c r="G586" i="1"/>
  <c r="J577" i="1"/>
  <c r="H592" i="1"/>
  <c r="J592" i="1"/>
  <c r="J569" i="1"/>
  <c r="H584" i="1"/>
  <c r="J584" i="1" s="1"/>
  <c r="J619" i="1"/>
  <c r="H632" i="1"/>
  <c r="I621" i="1"/>
  <c r="G632" i="1"/>
  <c r="E31" i="4"/>
  <c r="I533" i="1"/>
  <c r="I535" i="1"/>
  <c r="I483" i="1"/>
  <c r="J245" i="1"/>
  <c r="H545" i="1"/>
  <c r="J545" i="1"/>
  <c r="H90" i="1"/>
  <c r="J90" i="1"/>
  <c r="I539" i="1"/>
  <c r="H582" i="1"/>
  <c r="J313" i="1"/>
  <c r="G207" i="1"/>
  <c r="C45" i="2"/>
  <c r="E45" i="2" s="1"/>
  <c r="G636" i="1"/>
  <c r="I636" i="1" s="1"/>
  <c r="H583" i="1"/>
  <c r="H588" i="1"/>
  <c r="H640" i="1"/>
  <c r="J33" i="1"/>
  <c r="J571" i="1"/>
  <c r="J579" i="1"/>
  <c r="J630" i="1"/>
  <c r="I579" i="1"/>
  <c r="G594" i="1"/>
  <c r="G646" i="1" s="1"/>
  <c r="I629" i="1"/>
  <c r="G644" i="1"/>
  <c r="I644" i="1" s="1"/>
  <c r="I627" i="1"/>
  <c r="G642" i="1"/>
  <c r="I642" i="1"/>
  <c r="E33" i="2"/>
  <c r="D6" i="2"/>
  <c r="D5" i="2" s="1"/>
  <c r="D19" i="2"/>
  <c r="E14" i="3"/>
  <c r="E10" i="3"/>
  <c r="F10" i="3"/>
  <c r="F3" i="3"/>
  <c r="J462" i="1"/>
  <c r="J292" i="1"/>
  <c r="C5" i="2"/>
  <c r="I462" i="1"/>
  <c r="G635" i="1"/>
  <c r="H641" i="1"/>
  <c r="F49" i="4"/>
  <c r="I495" i="1"/>
  <c r="C53" i="4"/>
  <c r="J580" i="1"/>
  <c r="I632" i="1"/>
  <c r="F41" i="4"/>
  <c r="F47" i="4"/>
  <c r="H638" i="1"/>
  <c r="H642" i="1"/>
  <c r="H643" i="1"/>
  <c r="J643" i="1" s="1"/>
  <c r="G593" i="1"/>
  <c r="D53" i="4"/>
  <c r="C47" i="3"/>
  <c r="E5" i="2"/>
  <c r="I428" i="1"/>
  <c r="J583" i="1"/>
  <c r="J591" i="1"/>
  <c r="H635" i="1"/>
  <c r="F44" i="3"/>
  <c r="F26" i="3"/>
  <c r="E32" i="2"/>
  <c r="F28" i="3"/>
  <c r="D47" i="3"/>
  <c r="I588" i="1"/>
  <c r="G640" i="1"/>
  <c r="I586" i="1"/>
  <c r="H646" i="1"/>
  <c r="J413" i="1"/>
  <c r="J46" i="1"/>
  <c r="J594" i="1"/>
  <c r="J639" i="1"/>
  <c r="J642" i="1"/>
  <c r="G638" i="1"/>
  <c r="I638" i="1" s="1"/>
  <c r="G595" i="1"/>
  <c r="J588" i="1"/>
  <c r="H644" i="1"/>
  <c r="J644" i="1"/>
  <c r="J326" i="1"/>
  <c r="AH55" i="7"/>
  <c r="J632" i="1"/>
  <c r="D30" i="2"/>
  <c r="I646" i="1"/>
  <c r="I594" i="1"/>
  <c r="J582" i="1"/>
  <c r="H634" i="1"/>
  <c r="J634" i="1" s="1"/>
  <c r="J377" i="1"/>
  <c r="J163" i="1"/>
  <c r="J593" i="1"/>
  <c r="G645" i="1"/>
  <c r="I593" i="1"/>
  <c r="I635" i="1"/>
  <c r="E53" i="4"/>
  <c r="J641" i="1"/>
  <c r="C30" i="2"/>
  <c r="F53" i="4"/>
  <c r="J646" i="1"/>
  <c r="J635" i="1"/>
  <c r="I595" i="1"/>
  <c r="E47" i="3"/>
  <c r="I640" i="1"/>
  <c r="J640" i="1"/>
  <c r="J638" i="1"/>
  <c r="F47" i="3"/>
  <c r="D37" i="2"/>
  <c r="C37" i="2"/>
  <c r="E30" i="2"/>
  <c r="I645" i="1"/>
  <c r="J645" i="1"/>
  <c r="G647" i="1"/>
  <c r="I647" i="1" s="1"/>
  <c r="G648" i="1"/>
  <c r="E37" i="2"/>
  <c r="I648" i="1"/>
  <c r="AC79" i="7" l="1"/>
  <c r="AC86" i="7" s="1"/>
  <c r="AH81" i="7"/>
  <c r="AH68" i="7"/>
  <c r="I207" i="1"/>
  <c r="J207" i="1"/>
  <c r="H595" i="1"/>
  <c r="J595" i="1" s="1"/>
  <c r="H636" i="1"/>
  <c r="I591" i="1"/>
  <c r="AH82" i="7"/>
  <c r="AC95" i="7"/>
  <c r="X95" i="7"/>
  <c r="AH67" i="7"/>
  <c r="X53" i="7"/>
  <c r="AH54" i="7"/>
  <c r="AG45" i="7"/>
  <c r="AH95" i="7" l="1"/>
  <c r="J636" i="1"/>
  <c r="H647" i="1"/>
  <c r="X79" i="7"/>
  <c r="AH53" i="7"/>
  <c r="H648" i="1" l="1"/>
  <c r="J648" i="1" s="1"/>
  <c r="J647" i="1"/>
  <c r="X86" i="7"/>
  <c r="AH86" i="7" s="1"/>
  <c r="AH79" i="7"/>
</calcChain>
</file>

<file path=xl/sharedStrings.xml><?xml version="1.0" encoding="utf-8"?>
<sst xmlns="http://schemas.openxmlformats.org/spreadsheetml/2006/main" count="2097" uniqueCount="413">
  <si>
    <t>Раздео</t>
  </si>
  <si>
    <t>Глава</t>
  </si>
  <si>
    <t>Функција</t>
  </si>
  <si>
    <t>Позиција</t>
  </si>
  <si>
    <t>Опис</t>
  </si>
  <si>
    <t>Планирано</t>
  </si>
  <si>
    <t>Извршено</t>
  </si>
  <si>
    <t>Разлика</t>
  </si>
  <si>
    <t>СКУПШТИНА ОПШТИНЕ</t>
  </si>
  <si>
    <t>Извршни и законодавни органи, финансијски и фискални послови и спољни послови</t>
  </si>
  <si>
    <t>Плате, додаци и накнаде запослених</t>
  </si>
  <si>
    <t>Социјални доприноси на терет послодавца</t>
  </si>
  <si>
    <t>Накнаде у натури</t>
  </si>
  <si>
    <t>Социјална давања запосленима</t>
  </si>
  <si>
    <t>Накнаде трошкова за запослене</t>
  </si>
  <si>
    <t>Награде запосленима и остали посебни расходи</t>
  </si>
  <si>
    <t xml:space="preserve">Стални трошкови </t>
  </si>
  <si>
    <t>Услуге по уговору*</t>
  </si>
  <si>
    <t>Текуће поправке и одржавање</t>
  </si>
  <si>
    <t xml:space="preserve">Материјал </t>
  </si>
  <si>
    <t>Порези, обавезне таксе и казне</t>
  </si>
  <si>
    <t>Приходи из буџета</t>
  </si>
  <si>
    <t>Укупно за функцију 110:</t>
  </si>
  <si>
    <t>Укупно за раздео 1:</t>
  </si>
  <si>
    <t>ПРЕДСЕДНИК ОПШТИНЕ И ОПШТИНСКО ВЕЋЕ</t>
  </si>
  <si>
    <t xml:space="preserve">Накнаде трошкова за запослене </t>
  </si>
  <si>
    <t xml:space="preserve">Трошкови путовања </t>
  </si>
  <si>
    <t xml:space="preserve">Услуге по уговору </t>
  </si>
  <si>
    <t>Материјал</t>
  </si>
  <si>
    <t>Порези, обавезне таксе, казне и пенали</t>
  </si>
  <si>
    <t>Укупно за раздео 2:</t>
  </si>
  <si>
    <t>3.1.</t>
  </si>
  <si>
    <t>Стални трошкови</t>
  </si>
  <si>
    <t>Трошкови путовања</t>
  </si>
  <si>
    <t>Услуге по уговору</t>
  </si>
  <si>
    <t>Субвенције јавним нефинансијским предузећима и организацијама</t>
  </si>
  <si>
    <t>Остале дотације и трансфери</t>
  </si>
  <si>
    <t>Накнаде за социјалну заштиту из буџета</t>
  </si>
  <si>
    <t>Дотације невладиним организацијама</t>
  </si>
  <si>
    <t>Новчане казне и пенали по решењу судова</t>
  </si>
  <si>
    <t>Зграде и грађевински објекти</t>
  </si>
  <si>
    <t>Машине и опрема</t>
  </si>
  <si>
    <t>Остала основна средства</t>
  </si>
  <si>
    <t>Набавка домаће финансијске имовине</t>
  </si>
  <si>
    <t>Извори финансирања за функцију 130:</t>
  </si>
  <si>
    <t>Донације од међународних организација</t>
  </si>
  <si>
    <t>Трансфери од других нивоа власти</t>
  </si>
  <si>
    <t>Примања од домаћих задуживања</t>
  </si>
  <si>
    <t>Укупно за функцију 130:</t>
  </si>
  <si>
    <t>Трансакције јавног дуга</t>
  </si>
  <si>
    <t>Отплата домаћих камата</t>
  </si>
  <si>
    <t>Пратећи трошкови задуживања</t>
  </si>
  <si>
    <t>Отплата главнице домаћим кредиторима</t>
  </si>
  <si>
    <t>Извори финансирања за функцију 170:</t>
  </si>
  <si>
    <t>Укупно за функцију 170</t>
  </si>
  <si>
    <t>Извори финансирања за главу 3.1.:</t>
  </si>
  <si>
    <t>Укупно за главу 3.1:</t>
  </si>
  <si>
    <t>3.2.</t>
  </si>
  <si>
    <t>МЕСНЕ ЗАЈЕДНИЦЕ</t>
  </si>
  <si>
    <t>Опште јавне услуге некласификоване на другом месту</t>
  </si>
  <si>
    <t>Сопствени приходи буџетских корисника</t>
  </si>
  <si>
    <t>Добровољни трансфери од физичких и правних лица</t>
  </si>
  <si>
    <t>Нераспоређени вишак прихода из ранијих година</t>
  </si>
  <si>
    <t>Укупно за функцију 160:</t>
  </si>
  <si>
    <t>Извори финансирања за главу 3.2.:</t>
  </si>
  <si>
    <t>Укупно за главу 3.2:</t>
  </si>
  <si>
    <t>3.3.</t>
  </si>
  <si>
    <t>ПРЕДШКОЛСКО ОБРАЗОВАЊЕ</t>
  </si>
  <si>
    <t>Предшколско образовање</t>
  </si>
  <si>
    <t>Специјализоване услуге</t>
  </si>
  <si>
    <t>Текуће поправке и одржавање (услуге и материјали)</t>
  </si>
  <si>
    <t xml:space="preserve">Порези, обавезне таксе, казне и пенали </t>
  </si>
  <si>
    <t xml:space="preserve">Новчане казне и пенали по решењу судова </t>
  </si>
  <si>
    <t>Нематеријална имовина</t>
  </si>
  <si>
    <t>Извори финансирања за функцију 911:</t>
  </si>
  <si>
    <t>Укупно за функцију 911:</t>
  </si>
  <si>
    <t>Извори финансирања за главу 3.3:</t>
  </si>
  <si>
    <t>Укупно за главу 3.3.:</t>
  </si>
  <si>
    <t>3.4.</t>
  </si>
  <si>
    <t>ОСНОВНО ОБРАЗОВАЊЕ</t>
  </si>
  <si>
    <t>Основно образовање</t>
  </si>
  <si>
    <t>Трансфери осталим нивоима власти (текући)</t>
  </si>
  <si>
    <t>Трансфери осталим нивоима власти (капитални)</t>
  </si>
  <si>
    <t>Извори финансирања за функцију 912:</t>
  </si>
  <si>
    <t>Укупно за функцију 912:</t>
  </si>
  <si>
    <t>Извори финансирања за главу 3.4:</t>
  </si>
  <si>
    <t>Укупно за главу 3.4:</t>
  </si>
  <si>
    <t>3.5.</t>
  </si>
  <si>
    <t>СРЕДЊЕ ОБРАЗОВАЊЕ</t>
  </si>
  <si>
    <t>Средње образовање</t>
  </si>
  <si>
    <t>Трансфери осталим нивоима власти</t>
  </si>
  <si>
    <t>Извори финансирања за функцију 920:</t>
  </si>
  <si>
    <t>Укупно за функцију 920:</t>
  </si>
  <si>
    <t>Извори финансирања за главу 3.5:</t>
  </si>
  <si>
    <t>Укупно за главу 3.5:</t>
  </si>
  <si>
    <t>3.6.</t>
  </si>
  <si>
    <t>КУЛТУРА</t>
  </si>
  <si>
    <t>Услуге културе</t>
  </si>
  <si>
    <t>Остале донације и трансфери</t>
  </si>
  <si>
    <t>Извори финансирања за функцију 820:</t>
  </si>
  <si>
    <t>Укупно за функцију 820:</t>
  </si>
  <si>
    <t>Извори финансирања за главу 3.6:</t>
  </si>
  <si>
    <t>Укупно за главу 3.6.</t>
  </si>
  <si>
    <t>3.7.</t>
  </si>
  <si>
    <t>РЕКРЕАЦИЈА И СПОРТ</t>
  </si>
  <si>
    <t>Услуге рекреације и спорта</t>
  </si>
  <si>
    <t xml:space="preserve">Дотације невладиним организацијама </t>
  </si>
  <si>
    <t>Извори финансирања за функцију 810:</t>
  </si>
  <si>
    <t>Укупно за функцију 810:</t>
  </si>
  <si>
    <t>Извори финансирања за главу 3.7:</t>
  </si>
  <si>
    <t>Укупно за главу 3.7.</t>
  </si>
  <si>
    <t>3.8.</t>
  </si>
  <si>
    <t>СОЦИЈАЛНА ЗАШТИТА</t>
  </si>
  <si>
    <t xml:space="preserve">Центар за социјални рад </t>
  </si>
  <si>
    <t>Извори финансирања за функцију 090:</t>
  </si>
  <si>
    <t>Укупно за функцију 090:</t>
  </si>
  <si>
    <t>Извори финансирања за главу 3.8:</t>
  </si>
  <si>
    <t>Укупно за главу 3.8.</t>
  </si>
  <si>
    <t>3.9.</t>
  </si>
  <si>
    <t>ЗДРАВСТВО</t>
  </si>
  <si>
    <t>Извори финансирања за главу 3.9:</t>
  </si>
  <si>
    <t>Укупно за главу 3.9:</t>
  </si>
  <si>
    <t>3.10.</t>
  </si>
  <si>
    <t>ЈП Дирекција за изградњу општине</t>
  </si>
  <si>
    <t>Развој заједнице</t>
  </si>
  <si>
    <t>Накнаде за запослене</t>
  </si>
  <si>
    <t>Земљиште</t>
  </si>
  <si>
    <t>Извори финансирања за функцију 620:</t>
  </si>
  <si>
    <t>Укупно за функцију 620</t>
  </si>
  <si>
    <t>Извори финансирања за главу 3.10:</t>
  </si>
  <si>
    <t>Укупно за главу 3.10.:</t>
  </si>
  <si>
    <t>3.11.</t>
  </si>
  <si>
    <t>Буџетски фонд за заштиту животне средине</t>
  </si>
  <si>
    <t>Заштита животне средине некласификована на другом месту</t>
  </si>
  <si>
    <t>Извори финансирања за функцију 560:</t>
  </si>
  <si>
    <t>Укупно за функцију 560:</t>
  </si>
  <si>
    <t>Извори финансирања за главу 3.11:</t>
  </si>
  <si>
    <t>Укупно за главу 3.11:</t>
  </si>
  <si>
    <t>Извори финансирања за раздео 3:</t>
  </si>
  <si>
    <t>Укупно за раздео 3:</t>
  </si>
  <si>
    <t xml:space="preserve">ЈАВНИ ПРАВОБРАНИЛАЦ </t>
  </si>
  <si>
    <t>Судови</t>
  </si>
  <si>
    <t>Извори финансирања за функцију 330:</t>
  </si>
  <si>
    <t>Укупно за функцију 330:</t>
  </si>
  <si>
    <t>Извори финансирања за раздео 4:</t>
  </si>
  <si>
    <t>Укупно за раздео 4:</t>
  </si>
  <si>
    <t>ИЗВОРИ ФИНАНСИРАЊА   ЗА РАЗДЕО  1 – 4:</t>
  </si>
  <si>
    <t xml:space="preserve">Укупно раздео 1. – 4. </t>
  </si>
  <si>
    <t>УКУПНИ РАСХОДИ:</t>
  </si>
  <si>
    <t>* Нпр. накнаде члановима комисија СО и остале услуге по уговору.</t>
  </si>
  <si>
    <t>Економска класификација</t>
  </si>
  <si>
    <t>Порези, обавезне таксе, казне и пенали   – новчане казне по решењу суда и судских тела, вансудска поравнања</t>
  </si>
  <si>
    <r>
      <t xml:space="preserve">ОПШТИНСКА УПРАВА                   </t>
    </r>
    <r>
      <rPr>
        <b/>
        <i/>
        <sz val="10"/>
        <color indexed="8"/>
        <rFont val="Franklin Gothic Book"/>
        <family val="2"/>
      </rPr>
      <t>Опште услуге</t>
    </r>
  </si>
  <si>
    <t>Специјализоване услуге:                                 – услуге анализе                                                – просторно планирање                                  – мртвозорство</t>
  </si>
  <si>
    <t>01</t>
  </si>
  <si>
    <t xml:space="preserve">Извори финансирања за функцију 110:                                              </t>
  </si>
  <si>
    <t xml:space="preserve">Извори финансирања за раздео 1: </t>
  </si>
  <si>
    <r>
      <t>Извори финансирања за функцију 110:</t>
    </r>
    <r>
      <rPr>
        <sz val="10"/>
        <color indexed="8"/>
        <rFont val="Franklin Gothic Book"/>
        <family val="2"/>
      </rPr>
      <t xml:space="preserve">                                                        </t>
    </r>
  </si>
  <si>
    <t xml:space="preserve">Извори финансирања за раздео 2: </t>
  </si>
  <si>
    <t>06</t>
  </si>
  <si>
    <t>07</t>
  </si>
  <si>
    <t>04</t>
  </si>
  <si>
    <t>08</t>
  </si>
  <si>
    <t xml:space="preserve">Социјална помоћ угроженом становништву некласификоване на другом месту </t>
  </si>
  <si>
    <t xml:space="preserve">Извори финансирања за функцију 160:                                                </t>
  </si>
  <si>
    <r>
      <t xml:space="preserve">Трошкови путовања – </t>
    </r>
    <r>
      <rPr>
        <i/>
        <sz val="10"/>
        <color indexed="8"/>
        <rFont val="Franklin Gothic Book"/>
        <family val="2"/>
      </rPr>
      <t>средства ове апропријације користиће се за:                    – трошкове путовања функционера             – трошкове путовања одборника</t>
    </r>
  </si>
  <si>
    <t xml:space="preserve">Планирано </t>
  </si>
  <si>
    <t>А. РАЧУН ПРИХОДА И ПРИМАЊА, РАСХОДА И ИЗДАТАКА БУЏЕТА ОПШТИНЕ</t>
  </si>
  <si>
    <t>I. УКУПНИ ПРИХОДИ И ПРИМАЊА</t>
  </si>
  <si>
    <t>Текући приходи:</t>
  </si>
  <si>
    <t>1. Порески приходи</t>
  </si>
  <si>
    <t>1.1. Порез на доходак, добит и капиталне добитке</t>
  </si>
  <si>
    <t>1.2. Порез на добра и услуге</t>
  </si>
  <si>
    <t>1.3. Остали порески приходи</t>
  </si>
  <si>
    <t>712+713+716+719</t>
  </si>
  <si>
    <t>2. Непорески приходи, од чега:</t>
  </si>
  <si>
    <t>– наплаћене камате</t>
  </si>
  <si>
    <t>– накнада за коришћење простора и грађевинског земљишта</t>
  </si>
  <si>
    <t>3. Меморандумске ставке за рефундацију расхода из претходне године</t>
  </si>
  <si>
    <t>4. Донације</t>
  </si>
  <si>
    <t>731+732</t>
  </si>
  <si>
    <t>5. Трансфери</t>
  </si>
  <si>
    <t>Примања од продаје нефинанисјске имовине</t>
  </si>
  <si>
    <t>II. УКУПНИ РАСХОДИ И ИЗДАЦИ</t>
  </si>
  <si>
    <t>Текући расходи:</t>
  </si>
  <si>
    <t>1. Расходи за запослене</t>
  </si>
  <si>
    <t xml:space="preserve">2. Коришћење услуга и роба </t>
  </si>
  <si>
    <t>3. Отплата камата</t>
  </si>
  <si>
    <t>4. Субвенције</t>
  </si>
  <si>
    <t>5. Издаци за социјалну заштиту</t>
  </si>
  <si>
    <t>6. Остали расходи</t>
  </si>
  <si>
    <t>48+49</t>
  </si>
  <si>
    <t>7. Текући трансфери и дотације</t>
  </si>
  <si>
    <t>4631+4641</t>
  </si>
  <si>
    <t>8. Капитални трансфери и дотације</t>
  </si>
  <si>
    <t>4632+4642</t>
  </si>
  <si>
    <t>Издаци за нефинансијску имовину</t>
  </si>
  <si>
    <t>III. БУЏЕТСКИ СУФИЦИТ (БУЏЕТСКИ ДЕФИЦИТ) (I–II)</t>
  </si>
  <si>
    <t>(7+8) – (4+5)</t>
  </si>
  <si>
    <t>IV. Издаци за набавку финансијске имовине</t>
  </si>
  <si>
    <t>V. Отплата главнице</t>
  </si>
  <si>
    <t>1. Отплата главнице домаћим кредиторима</t>
  </si>
  <si>
    <t>1.1. Отплата главнице домаћим јавним финансијским институцијама и пословним банкама</t>
  </si>
  <si>
    <t>6113 + 6114</t>
  </si>
  <si>
    <t>1.2. Отплата главнице осталим кредиторима</t>
  </si>
  <si>
    <t>6111 + 6112 + 6115 + 6116 + 6117 + 6118 + 6119</t>
  </si>
  <si>
    <t>2. Отплата главнице страним кредиторима</t>
  </si>
  <si>
    <t>Б. УКУПНИ ФИСКАЛНИ ДЕФИЦИТ (III-IV-V)</t>
  </si>
  <si>
    <t>В. РАЧУН ФИНАНСИРАЊА</t>
  </si>
  <si>
    <t xml:space="preserve">VI. Примања по основу продаје финансијске имовине </t>
  </si>
  <si>
    <t>VII. Примања од задуживања</t>
  </si>
  <si>
    <t>1. Примања од домаћих задуживања</t>
  </si>
  <si>
    <t>1.1. Задуживање код јавних финансијских институција и пословних банака</t>
  </si>
  <si>
    <t>9113 + 9114</t>
  </si>
  <si>
    <t>1.2. Задуживање код осталих кредитора</t>
  </si>
  <si>
    <t>9111 + 9112 + 9115 + 9116 + 9117 + 9118 + 9119</t>
  </si>
  <si>
    <t>2. Примања од иностраног задуживања</t>
  </si>
  <si>
    <t>VIII. НЕТО ФИНАНСИРАЊЕ (IV+V)</t>
  </si>
  <si>
    <t>Порез на доходак, добит и капиталне добитке</t>
  </si>
  <si>
    <t>– порез на зараде</t>
  </si>
  <si>
    <t>– порез на приходе од самосталних делатности</t>
  </si>
  <si>
    <t>– порез на приходе од непокретности</t>
  </si>
  <si>
    <t xml:space="preserve">– порез на приходе од пољопривреде и шумарства </t>
  </si>
  <si>
    <t>– порез на земљиште</t>
  </si>
  <si>
    <t>– порез на друге приходе</t>
  </si>
  <si>
    <t>Порез на имовину</t>
  </si>
  <si>
    <t>– порез на имовину</t>
  </si>
  <si>
    <t>– порез на наслеђе и поклон</t>
  </si>
  <si>
    <t>– порез на капиталне трансакције</t>
  </si>
  <si>
    <t xml:space="preserve">Порез на добра и услуге </t>
  </si>
  <si>
    <t>– средства за противпожарну заштиту</t>
  </si>
  <si>
    <t>– комунална такса за држање моторних возила</t>
  </si>
  <si>
    <t>– годишња накнада за моторна возила, тракторе и прикључна возила</t>
  </si>
  <si>
    <t>– боравишна такса</t>
  </si>
  <si>
    <t>– посебна накнада за заштиту и унапређивање животне средине</t>
  </si>
  <si>
    <t>– општинске и градске комуналне таксе</t>
  </si>
  <si>
    <t>Други порези</t>
  </si>
  <si>
    <t>Донације и трансфери</t>
  </si>
  <si>
    <t>Донације од иностраних држава</t>
  </si>
  <si>
    <t>Трансфери од других нивоа власти (грантови)</t>
  </si>
  <si>
    <t xml:space="preserve">– текући трансфери од других нивоа власти у корист општине </t>
  </si>
  <si>
    <t>Приходи од имовине</t>
  </si>
  <si>
    <t>– камате на средства консолидованог рачуна трезора општине</t>
  </si>
  <si>
    <t>– накнада за коришћење природних добара</t>
  </si>
  <si>
    <t>– накнаде за коришћење грађевинског земљишта</t>
  </si>
  <si>
    <t>Приходи од продаје добара и услуга</t>
  </si>
  <si>
    <t>– приходи од давања у закуп, односно на коришћење непокретности у државној својини које кориснте општине и индиректни корисници њиховог буџета</t>
  </si>
  <si>
    <t>– општинске административне таксе</t>
  </si>
  <si>
    <t>– накнада за уређивање грађевинског земљишта</t>
  </si>
  <si>
    <t>– приходи које својом делатношћу остваре органи и организације општине</t>
  </si>
  <si>
    <t xml:space="preserve">Новчане казне и одузета имовинска корист </t>
  </si>
  <si>
    <t>– приходи од новчаних казни изречених у прекршајном поступку за прекршаје прописане актом скупштине општине, као и одузета имовинска корист у том поступку</t>
  </si>
  <si>
    <t>Мешовити и неодређени приходи</t>
  </si>
  <si>
    <t>Примања од продаје покретне имовине</t>
  </si>
  <si>
    <t>Примања од продаје покретних ствари у корист нивоа општине</t>
  </si>
  <si>
    <t>– приходи од продаје добара и услуга или закупа од стране тржишних организација у корист нивоа општине</t>
  </si>
  <si>
    <t>– приходи индиректних корисника буџета локалне самоуправе који се остварују додатним активностима</t>
  </si>
  <si>
    <t>УКУПНИ ПРИХОДИ И ПРИМАЊА:</t>
  </si>
  <si>
    <t>Врста прихода</t>
  </si>
  <si>
    <t>План</t>
  </si>
  <si>
    <t>Економска 
класификација</t>
  </si>
  <si>
    <t>– комунална такса за истицање фирме на пословном простору</t>
  </si>
  <si>
    <t>– мешовити и неодређени приходи у корист општине</t>
  </si>
  <si>
    <t>Расходи за запослене</t>
  </si>
  <si>
    <t>Посланички додатак</t>
  </si>
  <si>
    <t>Судијски додатак</t>
  </si>
  <si>
    <t>Коришћење услуга и роба</t>
  </si>
  <si>
    <t>Отплата камата</t>
  </si>
  <si>
    <t xml:space="preserve">Субвенције </t>
  </si>
  <si>
    <t>Донације, дотације и трансфери</t>
  </si>
  <si>
    <t>Социјално осигурање и социјална заштита</t>
  </si>
  <si>
    <t>Остали раходи</t>
  </si>
  <si>
    <t>Резерве</t>
  </si>
  <si>
    <t>Средства резерве</t>
  </si>
  <si>
    <t>Основна средства</t>
  </si>
  <si>
    <t>Остале некретнине и опрема</t>
  </si>
  <si>
    <t>Природна имовина</t>
  </si>
  <si>
    <t>Отплата главнице</t>
  </si>
  <si>
    <t>Набавка финансијске имовине</t>
  </si>
  <si>
    <t>УКУПНИ РАСХОДИ И ИЗДАЦИ:</t>
  </si>
  <si>
    <t>О П И С</t>
  </si>
  <si>
    <t>Извршење</t>
  </si>
  <si>
    <t>% Извршено /План</t>
  </si>
  <si>
    <t>Капитални трансфери осталим нивоима власти                                                                    – Инвестиционо, текуће одржавање и опрема</t>
  </si>
  <si>
    <t>05</t>
  </si>
  <si>
    <t>09</t>
  </si>
  <si>
    <t>10</t>
  </si>
  <si>
    <t>11</t>
  </si>
  <si>
    <t>12</t>
  </si>
  <si>
    <t>13</t>
  </si>
  <si>
    <t>14</t>
  </si>
  <si>
    <t>15</t>
  </si>
  <si>
    <t>Донације од иностраних земаља</t>
  </si>
  <si>
    <t>Примања од продаје нефинансијске имовине</t>
  </si>
  <si>
    <t>Примања од иностраних задуживања</t>
  </si>
  <si>
    <t>Примања од отплате датих кредита и продаје финансијске имовине</t>
  </si>
  <si>
    <t>Неутрошена средства од приватизације из ранијих година</t>
  </si>
  <si>
    <t>Неутрошена средства донација из ранијих година</t>
  </si>
  <si>
    <t>Остварено</t>
  </si>
  <si>
    <t>%    Остварено/ Извршено</t>
  </si>
  <si>
    <t>I. ОПШТИ ДЕО</t>
  </si>
  <si>
    <t xml:space="preserve">        II. Укупно извршени текући расходи и издаци (буџетска  средства и </t>
  </si>
  <si>
    <t>1. Укупно остварени приходи и примања по основу продаје нефинансијске имовине</t>
  </si>
  <si>
    <t>2. Укупно извршени расходи и издаци за набавку нефинансијске имовине</t>
  </si>
  <si>
    <t>3. Вишак прихода – буџетски суфицит (ред. бр. 1 – ред. бр. 2)</t>
  </si>
  <si>
    <t>Кориговање вишка прихода – буџетски суфицит:</t>
  </si>
  <si>
    <t xml:space="preserve">  – део нераспоређеног вишка прихода и примања из ранијих година који је коришћен за покриће расхода и издатака текуће године</t>
  </si>
  <si>
    <t xml:space="preserve">  – део пренетих неутрошених средстава из ранијих година коришћен за покриће расхода и издатака текуће године</t>
  </si>
  <si>
    <t xml:space="preserve">  – износ расхода и издатака за нефинансијску имовину, финансираних из кредита</t>
  </si>
  <si>
    <t xml:space="preserve">  – износ приватизационих примања коришћен за покриће расхода и издатака текуће године</t>
  </si>
  <si>
    <t xml:space="preserve">  – утрошена средства текућих прихода и примања од продаје нефинансијске имовине за отплату обавеза по кредитима</t>
  </si>
  <si>
    <t xml:space="preserve">  – утрошена средства текућих прихода и примања од продаје нефинансијске имовине за набавку финансијске имовине</t>
  </si>
  <si>
    <t>4. Кориговани вишак прихода – суфицит</t>
  </si>
  <si>
    <t>5.Вишак прихода и примања – суфицит (за пренос у наредну годину)</t>
  </si>
  <si>
    <t>- Део вишка прихода и примања наменски опредељен за наредну годину</t>
  </si>
  <si>
    <t>- Нераспоређени део вишка прихода и примања за пренос у наредну годину</t>
  </si>
  <si>
    <t>712+713+716  +719</t>
  </si>
  <si>
    <t>6111 + 6112           + 6115 + 6116      + 6117 + 6118     + 6119</t>
  </si>
  <si>
    <t>%
Остварено /План</t>
  </si>
  <si>
    <t>I. ПОСЕБАН ДЕО</t>
  </si>
  <si>
    <t>Средства резерве:                                        Ова апропријација обухвата средства намењена за:                                                     – сталну буџетску резерву                                – текућу буџетску резерву</t>
  </si>
  <si>
    <t>Члан 11.</t>
  </si>
  <si>
    <t>Члан 12.</t>
  </si>
  <si>
    <t>________________________</t>
  </si>
  <si>
    <t>% Извршено/План</t>
  </si>
  <si>
    <t xml:space="preserve">           средства из осталих извора) ......................................................................................._________________  </t>
  </si>
  <si>
    <t xml:space="preserve">          (буџетска средства и средства из осталих извора) ...................................................._________________</t>
  </si>
  <si>
    <t>Економска класифи-кација</t>
  </si>
  <si>
    <t>%    Остварено/ План</t>
  </si>
  <si>
    <t>%           Остварено/ План</t>
  </si>
  <si>
    <t>Здравство некласификовано на другом месту</t>
  </si>
  <si>
    <t>Извори финансирања за функцију 760:</t>
  </si>
  <si>
    <t>Укупно за функцију 760:</t>
  </si>
  <si>
    <t xml:space="preserve"> Опис</t>
  </si>
  <si>
    <r>
      <t xml:space="preserve">     </t>
    </r>
    <r>
      <rPr>
        <b/>
        <sz val="11"/>
        <color indexed="8"/>
        <rFont val="Calibri"/>
        <family val="2"/>
      </rPr>
      <t>Помоћна табела "član 9"</t>
    </r>
    <r>
      <rPr>
        <sz val="11"/>
        <color theme="1"/>
        <rFont val="Calibri"/>
        <family val="2"/>
        <charset val="238"/>
        <scheme val="minor"/>
      </rPr>
      <t xml:space="preserve"> служи за унос података о текућим расходима и издацима буџета општине у члану 9. Основног модела. Подаци се у овој помоћној табели уносе у колоне 3. и 4, и то у бела поља. У осталим пољима се налазе формуле и та поља су заштићена.</t>
    </r>
  </si>
  <si>
    <r>
      <t xml:space="preserve">    </t>
    </r>
    <r>
      <rPr>
        <b/>
        <sz val="11"/>
        <color indexed="8"/>
        <rFont val="Calibri"/>
        <family val="2"/>
      </rPr>
      <t xml:space="preserve"> Помоћна табела "član 3" </t>
    </r>
    <r>
      <rPr>
        <sz val="11"/>
        <color theme="1"/>
        <rFont val="Calibri"/>
        <family val="2"/>
        <charset val="238"/>
        <scheme val="minor"/>
      </rPr>
      <t xml:space="preserve">служи за попуњавање података о оствареном буџетском суфициту, као и коригованом суфициту/дефициту из Биланса прихода и расхода (Образац 2). Табела има поља са формулама (на ред. броју 3. 4. и 5), која су заштићена и у која се не могу уносити подаци. Остала поља се попуњавају подацима. </t>
    </r>
  </si>
  <si>
    <t>УПУТСТВО О НАЧИНУ РАДА СА ПОДАЦИМА</t>
  </si>
  <si>
    <r>
      <t xml:space="preserve">     </t>
    </r>
    <r>
      <rPr>
        <b/>
        <sz val="11"/>
        <color indexed="8"/>
        <rFont val="Calibri"/>
        <family val="2"/>
      </rPr>
      <t>Помоћна табела "član 4"</t>
    </r>
    <r>
      <rPr>
        <sz val="11"/>
        <color theme="1"/>
        <rFont val="Calibri"/>
        <family val="2"/>
        <charset val="238"/>
        <scheme val="minor"/>
      </rPr>
      <t xml:space="preserve"> служи за попуњавање остварених података за рачун прихода и примања и расхода и издатака,као и за рачун финансирања. Подаци се уносе у колоне 3. и 4. Унети подаци у ову тавелу аутоматски се уписују на одговарајуће место у Основни модел, који је предложен у табели  "stampa".</t>
    </r>
  </si>
  <si>
    <r>
      <t xml:space="preserve">     </t>
    </r>
    <r>
      <rPr>
        <b/>
        <sz val="11"/>
        <color indexed="8"/>
        <rFont val="Calibri"/>
        <family val="2"/>
      </rPr>
      <t xml:space="preserve">Помоћна табела "član 8" </t>
    </r>
    <r>
      <rPr>
        <sz val="11"/>
        <color theme="1"/>
        <rFont val="Calibri"/>
        <family val="2"/>
        <charset val="238"/>
        <scheme val="minor"/>
      </rPr>
      <t>служи за унос података о текућим приходима и примањима општине у члану 8. Основног модела. Подаци се у овој помоћној табели уносе у колоне 3. и 4, и то у бела поља. У осталим пољима се налазе формуле и та поља су заштићена.</t>
    </r>
  </si>
  <si>
    <r>
      <t xml:space="preserve">     </t>
    </r>
    <r>
      <rPr>
        <b/>
        <sz val="11"/>
        <color indexed="8"/>
        <rFont val="Calibri"/>
        <family val="2"/>
      </rPr>
      <t xml:space="preserve"> Табела са називом "stampa"</t>
    </r>
    <r>
      <rPr>
        <sz val="11"/>
        <color theme="1"/>
        <rFont val="Calibri"/>
        <family val="2"/>
        <charset val="238"/>
        <scheme val="minor"/>
      </rPr>
      <t xml:space="preserve"> је Основни модел Одлуке за штампу, а осталих 5 табела су помоћне, које служе за попуњавање табела у Основом моделу. Називи помоћних табела одређени су тако да означавају део основне табеле који се попуњава помоћу тих помоћних табела (помоћна табела за: члан 3, члан 4, члан 8, члан 9. и члан 10. основног модела).</t>
    </r>
  </si>
  <si>
    <t xml:space="preserve">     Скрећемо пажњу да је штампа Основног модела подешена за папир формата А4. Уколико се додају нови редови, или бришу постојећи, може доћи до померања текста, па је пре штампе неопходно извршити подешавање формата. Такође, треба обратити пажњу приликом додавања нових података да се изврши подешавање и збирних података. </t>
  </si>
  <si>
    <r>
      <t xml:space="preserve">     </t>
    </r>
    <r>
      <rPr>
        <b/>
        <sz val="11"/>
        <color indexed="8"/>
        <rFont val="Calibri"/>
        <family val="2"/>
      </rPr>
      <t>Помоћна табела "član 10"</t>
    </r>
    <r>
      <rPr>
        <sz val="11"/>
        <color theme="1"/>
        <rFont val="Calibri"/>
        <family val="2"/>
        <charset val="238"/>
        <scheme val="minor"/>
      </rPr>
      <t xml:space="preserve"> служи за унос података о  планираним и извршеним апропријацијама по буџетским корисницима - Посебни део одлуке о завршном рачуну буџета општине за 2014. годину.</t>
    </r>
  </si>
  <si>
    <r>
      <t xml:space="preserve">    </t>
    </r>
    <r>
      <rPr>
        <b/>
        <sz val="11"/>
        <color indexed="8"/>
        <rFont val="Calibri"/>
        <family val="2"/>
      </rPr>
      <t xml:space="preserve"> Основни модел који се налази у табели "stampa" </t>
    </r>
    <r>
      <rPr>
        <sz val="11"/>
        <color theme="1"/>
        <rFont val="Calibri"/>
        <family val="2"/>
        <charset val="238"/>
        <scheme val="minor"/>
      </rPr>
      <t>представља наш предложени модел Одлуке о завршном рачуну буџета општине за 2014. годину. У овој табели се преписују подаци из помоћних табела које смо претходно навели. Због специфичности буџета општина, које ће довести до одступања од овог модела, поља у овој табели нису заштићена, што омогућује унос података у свим пољима табеле. Треба посебно обратити пажњу на део табеле у који се уписују подаци из помоћних табела и не уносити податке у тај део табеле Основног модела, јер ће се уносом података обрисати формуле које везују поља из Основног модела са пољима из помоћних табела. Посебно скрећемо пажњу на члан 10.  Основног модела у којем је предложена анализа извршења капиталних пројеката у 2014. години. Наиме, планирање капиталних пројеката у општем делу буџета локалних власти је новина од 2013. године, па је неопходно и у Одлуци о завршном рачуну буџета општине за 2014. годину да се изврши анализа извршења пројеката који су планирани у општем делу буџета за 2014. годину.</t>
    </r>
  </si>
  <si>
    <t>Накнада трошкова за запослене</t>
  </si>
  <si>
    <t>Отплата страних камата</t>
  </si>
  <si>
    <t>Отплата камата по гаранцијама</t>
  </si>
  <si>
    <t>Субвенције приватним предузећима</t>
  </si>
  <si>
    <t>Дотације међународним организацијама</t>
  </si>
  <si>
    <t>Дотације организацијама обавезног социјалног осигурања</t>
  </si>
  <si>
    <t>Накнада штете за повреде или штету насталу услед елементарних непогода или других природних узрока</t>
  </si>
  <si>
    <t>Накнада штете за повреде  или штету нанету од стране државних органа</t>
  </si>
  <si>
    <t>Култивисана имовина</t>
  </si>
  <si>
    <t xml:space="preserve">    Овај модел Одлуке о завршном рачуну буџета општине за 2015. годину у електронском облику састоји се од 6 радних табела. Имајући у виду да Модел Одлуке о завршном рачуну буџета није прописан, у пракси се могу јавити одступања од нашег предложеног модела. Такође ће се разликовати број функција и глава по појединим општинама, па смо у том циљу дали могућност подешавања текста у Основном моделу на начин како је описан у овом упутству. </t>
  </si>
  <si>
    <t/>
  </si>
  <si>
    <t>Употреба основних средстава</t>
  </si>
  <si>
    <t xml:space="preserve">        I. Укупно остварени текући приходи, примања</t>
  </si>
  <si>
    <t xml:space="preserve">        III. Разлика укупних прихода и примања и укупних расхода и издатака (суфицит)</t>
  </si>
  <si>
    <t>у  динарима</t>
  </si>
  <si>
    <t>6. Трансфери између корисника на истом нивоу</t>
  </si>
  <si>
    <t>7+8</t>
  </si>
  <si>
    <t>7. Трансфери и дотације</t>
  </si>
  <si>
    <t>463+464</t>
  </si>
  <si>
    <t>4+5</t>
  </si>
  <si>
    <t>VIII. ПРЕНЕТА СРЕДСТВА ИЗ ПРЕТХОДНЕ ГОДИНЕ</t>
  </si>
  <si>
    <t>321311+311712</t>
  </si>
  <si>
    <t>IX. НЕТО ФИНАНСИРАЊЕ (VI+VIII-V)</t>
  </si>
  <si>
    <t xml:space="preserve">         IV Укупно извршена пренета неутрошена средства из претходне године - извршени расходи из пренетих неутрошених средстава</t>
  </si>
  <si>
    <t>У динарима</t>
  </si>
  <si>
    <t>Збирно подрачуни Месних Заједница општине Владимирци</t>
  </si>
  <si>
    <t>УКУПНО:</t>
  </si>
  <si>
    <t xml:space="preserve">        V. Разлика укупних прихода и примања и остварених пренетих неутрошених средстава и укупних расхода и издатака (суфицит)</t>
  </si>
  <si>
    <t>З А К Љ У Ч А К</t>
  </si>
  <si>
    <t xml:space="preserve">      Закључак о усвајању извршењу буџета општине Владимирци доставити Управи за трезор, по усвајању.</t>
  </si>
  <si>
    <t>1. Укупно остварени приходи и примања по основу продаје нефинансијске имовине                       (класа 7 + класа 8)</t>
  </si>
  <si>
    <t xml:space="preserve">  – утрошена средства текућих прихода и примања од продаје нефинансијске имовине за отплату обавеза по кредитима ( Класа 6)</t>
  </si>
  <si>
    <t>Библиотека ,,Диша Атић" - подрачун сопствени приходи</t>
  </si>
  <si>
    <t>ПУ ,,Сунцокрети" - подрачун Ђачки динар</t>
  </si>
  <si>
    <t>Унопс SWISS-PRO Владимирци - нам.сред.од донација 2020</t>
  </si>
  <si>
    <t>Општинска Управа - Пројекат ЕЦЕЦ инклузивно образовање</t>
  </si>
  <si>
    <t>ПУ ,,Сунцокрети" - пројекат ЕЦЕЦ инклузивно образовање</t>
  </si>
  <si>
    <t xml:space="preserve">     У Извештају о извршењу буџета у периоду 1. јануара до 30. јун 2021. године (Образац 5), утврђена је позитивна разлика  (суфицит) у износу од 52.202 хиљада динара, између укупних текућих прихода и примања и укупних расхода и издатака. Извештају о извршењу буџета у периоду 1. јануара до 30. јун 2021. године (Образац 5) састављена на основу консолидованих података о извршењима директних корисника Буџета општине Владимирци и саставни је део овог Закључка.</t>
  </si>
  <si>
    <t xml:space="preserve">        Остварени текући приходи и примања и извршени расходи и издаци буџета општине Владимирци за период 01.01.-30.06. 2022. године, износе у  динарима, и то: </t>
  </si>
  <si>
    <t>Подрачун наменска средства дечија недеља</t>
  </si>
  <si>
    <t>О УСВАЈАЊУ ИЗВРШЕЊА  БУЏЕТА ОПШТИНЕ ВЛАДИМИРЦИ  за период 01.01. - 30.06.2025. године</t>
  </si>
  <si>
    <t xml:space="preserve">       Буџетски суфицит (дефицит), и укупни фискални резултат буџета у периоду 01.01. - 30.06.2025. године из свих извора финансирања утврђени су:</t>
  </si>
  <si>
    <t>8. Остале донације, дотације и трансфери</t>
  </si>
  <si>
    <t xml:space="preserve">      У периоду од 1. јануара до 30. јуна 2025. године, утврђенa су укупни консолидовани новчани приливи у износу од 319.219.257,83 динара.</t>
  </si>
  <si>
    <t xml:space="preserve">      У периоду 01.01. - 30.06.2025. године обрачун салда готовине је утврђен на следећи начин:</t>
  </si>
  <si>
    <t>I      Салдо готовине на подрачунима корисника у оквиру Консолидованог рачуна трезора општине Владимирци на дан 01.01.2025. године:</t>
  </si>
  <si>
    <t>II     Приливи новчаних средстава у периоду 01.01. - 30.06.2025. године:</t>
  </si>
  <si>
    <t>III    Одливи новчаних средстава у периоду 01.01. - 30.06.2025. године:</t>
  </si>
  <si>
    <t>IV    Салдо готовине на подрачунима корисника у оквиру Консолидованог рачуна трезора општине Владимирци на дан 30.06.2025. године (I+II-III)</t>
  </si>
  <si>
    <t xml:space="preserve">       Извештаји о коришћењу средстава из текуће и сталне буџетске резерве за период 01.01. - 30.06.2025. године, Извештај о донацијама за период 01.01. - 30.06.2025. године, Извештај о кредитном задужењу за период 01.01. - 30.06.2025. године и Извештај о примљеним и датим донацијама за период 01.01. - 30.06.2025. године  саставни су делови овог Закључка.</t>
  </si>
  <si>
    <t>2. Укупно извршени расходи и издаци за набавку нефинансијске имовине                                   (класа 4 + класа 5)</t>
  </si>
  <si>
    <t>Утврђени суфицит у периоду 01.01. - 30.06.2025. године из свих извора финансирања утврђен је на следећи начин:</t>
  </si>
  <si>
    <t>Извршено у периоду 01.01. - 30.06.2025.</t>
  </si>
  <si>
    <t xml:space="preserve">  – део нераспоређеног вишка прихода и примања из ранијих година који је коришћен за покриће расхода и издатака текуће године (Расходи из извора финансирања 17)</t>
  </si>
  <si>
    <t xml:space="preserve">      У периоду од 1. јануара до 30. јуна 2025. године, утврђенa су примања по свим изворима финансирања (класа 800000 и 900000) у износу од 490.730,00 динара и укупни издаци (класа 500000 и 600000) у износу од 27.581.519,69 динара.</t>
  </si>
  <si>
    <t xml:space="preserve">      Разлике одлива (расхода и издатака) који су евидентирани у главној књизи трезора и одлива (расхода и издатака) Индиректних корисника су евидентиране у поступку усаглашавања извршења буџета општине Владимирци (евиденције главне књиге трезора) и извршења финансијских планова Индиректних корисника. Разлике у извршењима, односно мање извршење расхода и издатака - мањак новчаних одлива са подрачуна Индиректних корисника у односу на пренета средства са рачуна Буџета општине Владимирци су резултирала повећањем салда на подрачунима Индиректних корисника у оквиру консолидованог рачуна трезора. О усаглашавању извршења буџета и извршења Индиректних корисника сачињени су записници који су архивирани у Одсеку за трезор и буџетско рачуноводство општине Владимирци и на основу истих је сачињено консолидовано извршење буџета општине Владимирци у периоду 01.01. - 30.06.2025. године.</t>
  </si>
  <si>
    <t xml:space="preserve">СКУПШТИНА ОПШТИНЕ ВЛАДИМИРЦИ
</t>
  </si>
  <si>
    <t>ПРЕДСЕДНИК
СКУПШТИНЕ</t>
  </si>
  <si>
    <t xml:space="preserve">      У периоду од 1. јануара до 30. јуна 2025. године, утврђени су укупни консолидовани новчани одливи у износу од 291.624.652,15 динара.</t>
  </si>
  <si>
    <r>
      <t xml:space="preserve">     </t>
    </r>
    <r>
      <rPr>
        <sz val="11"/>
        <color theme="1"/>
        <rFont val="Arial"/>
        <family val="2"/>
        <charset val="238"/>
      </rPr>
      <t>Стање салда готовине од 94.866.321,12 динара чини 42.533.584,25 динара пренетих средстава из претходне године која нису утрошена и 52.332.736,87 динара утврђеног суфицита на начин описан у претходном делу овог Закључка.</t>
    </r>
  </si>
  <si>
    <t xml:space="preserve">       Структура износа салда готовине од 94.866.321,12 динара 30.06.2025. године по подрачунима који улазе у консолидацију корисника у оквиру консолидованог рачуна трезора Владимирци:</t>
  </si>
  <si>
    <t>Туристичка организација општине Владимирци</t>
  </si>
  <si>
    <t>ПУ ,,Сунцокрети" Владимирци</t>
  </si>
  <si>
    <t>Библиотека ,,Диша Атић" Владимирци</t>
  </si>
  <si>
    <t>Рачун за извршење буџета општине Владимирци</t>
  </si>
  <si>
    <t xml:space="preserve">       Преглед текућих расхода и издатака по организационој, програмској, функционалној и економској класификацији сви по изворима финансирања, као и преглед остварења прихода по изворима финансирања за период 01.01 – 30.06. 2025. године дати су у прилогу и саставни су део овог Закључка.</t>
  </si>
  <si>
    <t xml:space="preserve">       На основу члана  76.  Закона о буџетском систему („Службени гласник РС”, бр. 54/2009, 73/2010, ....., 92/2023 и 94/2024), и члана 40. Статута општине Владимирци („Службени лист града Шапца и општина: Богатић, Владимирци и Коцељева”, бр. 6/2019, 12/2021 и 9/2025), СКУПШТИНА ОПШТИНЕ ВЛАДИМИРЦИ, на седници одржаној дана 14.11.2025. године, донела је</t>
  </si>
  <si>
    <t xml:space="preserve">      Овај Закључак објавити у „Службеном листу града Шапца и општина: Богатић, Владимирци и Коцељева”. </t>
  </si>
  <si>
    <t>Број: 004523968 2025 07936 001 000 401 118  од  14.11.2025. године</t>
  </si>
  <si>
    <t>Раде Ковачевић</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</si>
</sst>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charset val="238"/>
      <scheme val="minor"/>
    </font>
    <font>
      <sz val="10"/>
      <color indexed="8"/>
      <name val="Franklin Gothic Book"/>
      <family val="2"/>
    </font>
    <font>
      <b/>
      <i/>
      <sz val="10"/>
      <color indexed="8"/>
      <name val="Franklin Gothic Book"/>
      <family val="2"/>
    </font>
    <font>
      <i/>
      <sz val="10"/>
      <color indexed="8"/>
      <name val="Franklin Gothic Book"/>
      <family val="2"/>
    </font>
    <font>
      <b/>
      <sz val="11"/>
      <color indexed="8"/>
      <name val="Calibri"/>
      <family val="2"/>
    </font>
    <font>
      <sz val="11"/>
      <color theme="1"/>
      <name val="Calibri"/>
      <family val="2"/>
      <charset val="238"/>
      <scheme val="minor"/>
    </font>
    <font>
      <b/>
      <sz val="10"/>
      <color theme="1"/>
      <name val="Franklin Gothic Book"/>
      <family val="2"/>
    </font>
    <font>
      <sz val="10"/>
      <color theme="1"/>
      <name val="Franklin Gothic Book"/>
      <family val="2"/>
    </font>
    <font>
      <b/>
      <i/>
      <sz val="10"/>
      <color theme="1"/>
      <name val="Franklin Gothic Book"/>
      <family val="2"/>
    </font>
    <font>
      <sz val="9"/>
      <color theme="1"/>
      <name val="Franklin Gothic Book"/>
      <family val="2"/>
    </font>
    <font>
      <b/>
      <sz val="11"/>
      <color theme="1"/>
      <name val="Calibri"/>
      <family val="2"/>
      <scheme val="minor"/>
    </font>
    <font>
      <i/>
      <sz val="10"/>
      <color theme="1"/>
      <name val="Franklin Gothic Book"/>
      <family val="2"/>
    </font>
    <font>
      <b/>
      <sz val="8"/>
      <color theme="1"/>
      <name val="Franklin Gothic Book"/>
      <family val="2"/>
    </font>
    <font>
      <b/>
      <sz val="9"/>
      <color theme="1"/>
      <name val="Franklin Gothic Book"/>
      <family val="2"/>
    </font>
    <font>
      <sz val="10"/>
      <color theme="1"/>
      <name val="Calibri"/>
      <family val="2"/>
      <charset val="238"/>
      <scheme val="minor"/>
    </font>
    <font>
      <b/>
      <sz val="11"/>
      <color theme="1"/>
      <name val="Calibri"/>
      <family val="2"/>
      <charset val="238"/>
      <scheme val="minor"/>
    </font>
    <font>
      <sz val="11"/>
      <color theme="1"/>
      <name val="Arial"/>
      <family val="2"/>
      <charset val="238"/>
    </font>
    <font>
      <sz val="12"/>
      <color theme="1"/>
      <name val="Arial"/>
      <family val="2"/>
      <charset val="238"/>
    </font>
    <font>
      <b/>
      <sz val="10"/>
      <color theme="1"/>
      <name val="Franklin Gothic Book"/>
      <family val="2"/>
      <charset val="238"/>
    </font>
    <font>
      <sz val="10"/>
      <color theme="1"/>
      <name val="Franklin Gothic Book"/>
      <family val="2"/>
      <charset val="238"/>
    </font>
    <font>
      <sz val="10"/>
      <color rgb="FF000000"/>
      <name val="Franklin Gothic Book"/>
      <family val="2"/>
    </font>
    <font>
      <sz val="11"/>
      <color theme="1"/>
      <name val="Arial"/>
      <family val="2"/>
    </font>
    <font>
      <b/>
      <sz val="11"/>
      <color theme="1"/>
      <name val="Arial"/>
      <family val="2"/>
      <charset val="238"/>
    </font>
    <font>
      <b/>
      <i/>
      <sz val="11"/>
      <color theme="1"/>
      <name val="Arial"/>
      <family val="2"/>
      <charset val="238"/>
    </font>
    <font>
      <i/>
      <sz val="11"/>
      <color theme="1"/>
      <name val="Arial"/>
      <family val="2"/>
      <charset val="238"/>
    </font>
    <font>
      <b/>
      <u/>
      <sz val="11"/>
      <color theme="1"/>
      <name val="Arial"/>
      <family val="2"/>
      <charset val="238"/>
    </font>
  </fonts>
  <fills count="15">
    <fill>
      <patternFill patternType="none"/>
    </fill>
    <fill>
      <patternFill patternType="gray125"/>
    </fill>
    <fill>
      <patternFill patternType="solid">
        <fgColor rgb="FFFFFF66"/>
        <bgColor indexed="64"/>
      </patternFill>
    </fill>
    <fill>
      <patternFill patternType="solid">
        <fgColor rgb="FFFF5757"/>
        <bgColor indexed="64"/>
      </patternFill>
    </fill>
    <fill>
      <patternFill patternType="solid">
        <fgColor rgb="FFE571B3"/>
        <bgColor indexed="64"/>
      </patternFill>
    </fill>
    <fill>
      <patternFill patternType="solid">
        <fgColor rgb="FFFD8E5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s>
  <borders count="32">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s>
  <cellStyleXfs count="2">
    <xf numFmtId="0" fontId="0" fillId="0" borderId="0"/>
    <xf numFmtId="9" fontId="5" fillId="0" borderId="0" applyFont="0" applyFill="0" applyBorder="0" applyAlignment="0" applyProtection="0"/>
  </cellStyleXfs>
  <cellXfs count="405">
    <xf numFmtId="0" fontId="0" fillId="0" borderId="0" xfId="0"/>
    <xf numFmtId="0" fontId="6" fillId="0" borderId="1" xfId="0" applyFont="1" applyBorder="1" applyAlignment="1">
      <alignment horizontal="center" vertical="center" wrapText="1"/>
    </xf>
    <xf numFmtId="0" fontId="0" fillId="0" borderId="0" xfId="0" applyAlignment="1">
      <alignment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vertical="center" wrapText="1"/>
    </xf>
    <xf numFmtId="0" fontId="7" fillId="0" borderId="3" xfId="0" applyFont="1" applyBorder="1" applyAlignment="1">
      <alignment vertical="center" wrapText="1"/>
    </xf>
    <xf numFmtId="0" fontId="7" fillId="0" borderId="0" xfId="0" applyFont="1" applyBorder="1" applyAlignment="1">
      <alignment horizontal="center" vertical="center" wrapText="1"/>
    </xf>
    <xf numFmtId="0" fontId="9" fillId="0" borderId="0" xfId="0" applyFont="1" applyBorder="1" applyAlignment="1">
      <alignment horizontal="center" vertical="center" wrapText="1"/>
    </xf>
    <xf numFmtId="0" fontId="0" fillId="0" borderId="0" xfId="0" applyBorder="1" applyAlignment="1">
      <alignment wrapText="1"/>
    </xf>
    <xf numFmtId="0" fontId="6" fillId="0" borderId="0" xfId="0" applyFont="1" applyBorder="1" applyAlignment="1">
      <alignment horizontal="center" vertical="center" wrapText="1"/>
    </xf>
    <xf numFmtId="0" fontId="8" fillId="0" borderId="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9" fillId="0" borderId="2" xfId="0" applyFont="1" applyBorder="1" applyAlignment="1">
      <alignment horizontal="center" vertical="center" textRotation="90" wrapText="1"/>
    </xf>
    <xf numFmtId="0" fontId="0" fillId="0" borderId="2" xfId="0" applyBorder="1" applyAlignment="1">
      <alignment horizontal="center" vertical="center" textRotation="90" wrapText="1"/>
    </xf>
    <xf numFmtId="0" fontId="9" fillId="0" borderId="2" xfId="0" applyFont="1" applyBorder="1" applyAlignment="1">
      <alignment horizontal="center" vertical="center" wrapText="1"/>
    </xf>
    <xf numFmtId="0" fontId="7"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textRotation="90" wrapText="1"/>
    </xf>
    <xf numFmtId="0" fontId="0" fillId="0" borderId="8" xfId="0" applyBorder="1" applyAlignment="1">
      <alignment horizontal="center" vertical="center" wrapText="1"/>
    </xf>
    <xf numFmtId="0" fontId="10" fillId="0" borderId="2" xfId="0" applyFont="1" applyBorder="1" applyAlignment="1">
      <alignment horizontal="center" vertical="center" wrapText="1"/>
    </xf>
    <xf numFmtId="0" fontId="10" fillId="0" borderId="9" xfId="0" applyFont="1" applyBorder="1" applyAlignment="1">
      <alignment horizontal="center" vertical="center" wrapText="1"/>
    </xf>
    <xf numFmtId="0" fontId="7" fillId="0" borderId="6" xfId="0" applyFont="1" applyBorder="1" applyAlignment="1">
      <alignment vertical="center" wrapText="1"/>
    </xf>
    <xf numFmtId="0" fontId="7" fillId="0" borderId="3" xfId="0" applyFont="1" applyBorder="1" applyAlignment="1">
      <alignment vertical="center" wrapText="1"/>
    </xf>
    <xf numFmtId="0" fontId="6" fillId="0" borderId="10" xfId="0" applyFont="1" applyBorder="1" applyAlignment="1">
      <alignment vertical="center" wrapText="1"/>
    </xf>
    <xf numFmtId="0" fontId="6" fillId="0" borderId="10" xfId="0" applyFont="1" applyBorder="1" applyAlignment="1">
      <alignment horizontal="center"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1" xfId="0" applyFont="1" applyBorder="1" applyAlignment="1">
      <alignment vertical="center" wrapText="1"/>
    </xf>
    <xf numFmtId="49" fontId="7"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0" fillId="0" borderId="0" xfId="0"/>
    <xf numFmtId="0" fontId="6" fillId="0" borderId="11" xfId="0" applyFont="1" applyBorder="1" applyAlignment="1">
      <alignment horizontal="center" vertical="center" wrapText="1"/>
    </xf>
    <xf numFmtId="0" fontId="6" fillId="2" borderId="12" xfId="0" applyFont="1" applyFill="1" applyBorder="1" applyAlignment="1">
      <alignment vertical="center" wrapText="1"/>
    </xf>
    <xf numFmtId="0" fontId="7" fillId="2" borderId="13"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6" fillId="2" borderId="10" xfId="0" applyFont="1" applyFill="1" applyBorder="1" applyAlignment="1">
      <alignment vertical="center" wrapText="1"/>
    </xf>
    <xf numFmtId="0" fontId="6" fillId="2" borderId="10"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6" fillId="2" borderId="16" xfId="0" applyFont="1" applyFill="1" applyBorder="1" applyAlignment="1">
      <alignment vertical="center" wrapText="1"/>
    </xf>
    <xf numFmtId="0" fontId="6" fillId="2" borderId="16" xfId="0" applyFont="1" applyFill="1" applyBorder="1" applyAlignment="1">
      <alignment horizontal="center" vertical="center" wrapText="1"/>
    </xf>
    <xf numFmtId="49" fontId="7" fillId="2" borderId="16" xfId="0" applyNumberFormat="1" applyFont="1" applyFill="1" applyBorder="1" applyAlignment="1">
      <alignment horizontal="center" vertical="center" wrapText="1"/>
    </xf>
    <xf numFmtId="49" fontId="6" fillId="2" borderId="16" xfId="0" applyNumberFormat="1"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3" borderId="16" xfId="0" applyFont="1" applyFill="1" applyBorder="1" applyAlignment="1">
      <alignment vertical="center" wrapText="1"/>
    </xf>
    <xf numFmtId="0" fontId="6" fillId="3"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4" borderId="15" xfId="0" applyFont="1" applyFill="1" applyBorder="1" applyAlignment="1">
      <alignment vertical="center" wrapText="1"/>
    </xf>
    <xf numFmtId="0" fontId="7" fillId="4" borderId="16" xfId="0" applyFont="1" applyFill="1" applyBorder="1" applyAlignment="1">
      <alignment horizontal="center" vertical="center" wrapText="1"/>
    </xf>
    <xf numFmtId="0" fontId="6" fillId="4" borderId="16" xfId="0" applyFont="1" applyFill="1" applyBorder="1" applyAlignment="1">
      <alignment horizontal="center" vertical="center" wrapText="1"/>
    </xf>
    <xf numFmtId="49" fontId="7" fillId="4" borderId="16" xfId="0" applyNumberFormat="1" applyFont="1" applyFill="1" applyBorder="1" applyAlignment="1">
      <alignment horizontal="center" vertical="center" wrapText="1"/>
    </xf>
    <xf numFmtId="0" fontId="6" fillId="4" borderId="16" xfId="0" applyFont="1" applyFill="1" applyBorder="1" applyAlignment="1">
      <alignment vertical="center" wrapText="1"/>
    </xf>
    <xf numFmtId="0" fontId="7" fillId="4" borderId="15"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6" fillId="4" borderId="17" xfId="0" applyFont="1" applyFill="1" applyBorder="1" applyAlignment="1">
      <alignment vertical="center" wrapText="1"/>
    </xf>
    <xf numFmtId="0" fontId="7" fillId="5" borderId="15"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6" fillId="5" borderId="16" xfId="0" applyFont="1" applyFill="1" applyBorder="1" applyAlignment="1">
      <alignment vertical="center" wrapText="1"/>
    </xf>
    <xf numFmtId="0" fontId="6" fillId="5" borderId="16" xfId="0" applyFont="1" applyFill="1" applyBorder="1" applyAlignment="1">
      <alignment horizontal="center" vertical="center" wrapText="1"/>
    </xf>
    <xf numFmtId="49" fontId="7" fillId="5" borderId="16" xfId="0" applyNumberFormat="1" applyFont="1" applyFill="1" applyBorder="1" applyAlignment="1">
      <alignment horizontal="center" vertical="center" wrapText="1"/>
    </xf>
    <xf numFmtId="49" fontId="6" fillId="5" borderId="16" xfId="0" applyNumberFormat="1" applyFont="1" applyFill="1" applyBorder="1" applyAlignment="1">
      <alignment horizontal="center" vertical="center" wrapText="1"/>
    </xf>
    <xf numFmtId="0" fontId="7" fillId="6" borderId="3" xfId="0" applyFont="1" applyFill="1" applyBorder="1" applyAlignment="1">
      <alignment horizontal="center" vertical="center" wrapText="1"/>
    </xf>
    <xf numFmtId="0" fontId="6" fillId="0" borderId="6" xfId="0" applyFont="1" applyBorder="1" applyAlignment="1">
      <alignment vertical="center" wrapText="1"/>
    </xf>
    <xf numFmtId="10" fontId="7" fillId="0" borderId="3" xfId="1" applyNumberFormat="1" applyFont="1" applyBorder="1" applyAlignment="1">
      <alignment horizontal="center" vertical="center" wrapText="1"/>
    </xf>
    <xf numFmtId="0" fontId="8" fillId="0" borderId="10" xfId="0" applyFont="1" applyBorder="1" applyAlignment="1">
      <alignment vertical="center" wrapText="1"/>
    </xf>
    <xf numFmtId="10" fontId="7" fillId="0" borderId="11" xfId="1" applyNumberFormat="1" applyFont="1" applyBorder="1" applyAlignment="1">
      <alignment horizontal="center" vertical="center" wrapText="1"/>
    </xf>
    <xf numFmtId="10" fontId="7" fillId="2" borderId="17" xfId="1" applyNumberFormat="1" applyFont="1" applyFill="1" applyBorder="1" applyAlignment="1">
      <alignment horizontal="center" vertical="center" wrapText="1"/>
    </xf>
    <xf numFmtId="10" fontId="7" fillId="0" borderId="4" xfId="1" applyNumberFormat="1" applyFont="1" applyBorder="1" applyAlignment="1">
      <alignment horizontal="center" vertical="center" wrapText="1"/>
    </xf>
    <xf numFmtId="0" fontId="6" fillId="5" borderId="17" xfId="0" applyFont="1" applyFill="1" applyBorder="1" applyAlignment="1">
      <alignment horizontal="center" vertical="center" wrapText="1"/>
    </xf>
    <xf numFmtId="10" fontId="6" fillId="3" borderId="16" xfId="1" applyNumberFormat="1" applyFont="1" applyFill="1" applyBorder="1" applyAlignment="1">
      <alignment horizontal="center" vertical="center" wrapText="1"/>
    </xf>
    <xf numFmtId="10" fontId="6" fillId="4" borderId="17" xfId="1" applyNumberFormat="1" applyFont="1" applyFill="1" applyBorder="1" applyAlignment="1">
      <alignment horizontal="center" vertical="center" wrapText="1"/>
    </xf>
    <xf numFmtId="10" fontId="6" fillId="2" borderId="17" xfId="1" applyNumberFormat="1" applyFont="1" applyFill="1" applyBorder="1" applyAlignment="1">
      <alignment horizontal="center" vertical="center" wrapText="1"/>
    </xf>
    <xf numFmtId="10" fontId="6" fillId="5" borderId="17" xfId="1" applyNumberFormat="1" applyFont="1" applyFill="1" applyBorder="1" applyAlignment="1">
      <alignment horizontal="center" vertical="center" wrapText="1"/>
    </xf>
    <xf numFmtId="0" fontId="12"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vertical="center"/>
    </xf>
    <xf numFmtId="0" fontId="9"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14" fillId="0" borderId="0" xfId="0" applyFont="1"/>
    <xf numFmtId="0" fontId="7" fillId="0" borderId="3" xfId="0" applyFont="1" applyBorder="1" applyAlignment="1">
      <alignment horizontal="center" vertical="center"/>
    </xf>
    <xf numFmtId="0" fontId="7" fillId="0" borderId="4" xfId="0" applyFont="1" applyBorder="1" applyAlignment="1">
      <alignment horizontal="right" vertical="center" wrapText="1"/>
    </xf>
    <xf numFmtId="0" fontId="8" fillId="0" borderId="3" xfId="0" applyFont="1" applyBorder="1" applyAlignment="1">
      <alignment horizontal="center" vertical="center"/>
    </xf>
    <xf numFmtId="0" fontId="13" fillId="0" borderId="2" xfId="0" applyFont="1" applyBorder="1" applyAlignment="1">
      <alignment horizontal="center" vertical="center"/>
    </xf>
    <xf numFmtId="0" fontId="6" fillId="0" borderId="2" xfId="0" applyFont="1" applyBorder="1" applyAlignment="1">
      <alignment horizontal="center" vertical="center"/>
    </xf>
    <xf numFmtId="0" fontId="6" fillId="0" borderId="19" xfId="0" applyFont="1" applyBorder="1" applyAlignment="1">
      <alignment horizontal="center" vertical="center"/>
    </xf>
    <xf numFmtId="10" fontId="7" fillId="0" borderId="3" xfId="0" applyNumberFormat="1" applyFont="1" applyBorder="1" applyAlignment="1">
      <alignment horizontal="center" vertical="center"/>
    </xf>
    <xf numFmtId="0" fontId="6" fillId="2" borderId="4" xfId="0" applyFont="1" applyFill="1" applyBorder="1" applyAlignment="1">
      <alignment horizontal="center" vertical="center"/>
    </xf>
    <xf numFmtId="10" fontId="6" fillId="2" borderId="4"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14" fillId="0" borderId="8" xfId="0" applyFont="1" applyBorder="1"/>
    <xf numFmtId="0" fontId="7" fillId="0" borderId="4" xfId="0" applyFont="1" applyBorder="1" applyAlignment="1">
      <alignment horizontal="center" vertical="center"/>
    </xf>
    <xf numFmtId="10" fontId="7" fillId="0" borderId="4" xfId="0" applyNumberFormat="1" applyFont="1" applyBorder="1" applyAlignment="1">
      <alignment horizontal="center" vertical="center"/>
    </xf>
    <xf numFmtId="0" fontId="6" fillId="2" borderId="4" xfId="0" applyFont="1" applyFill="1" applyBorder="1" applyAlignment="1">
      <alignment vertical="center" wrapText="1"/>
    </xf>
    <xf numFmtId="10" fontId="6" fillId="2" borderId="3" xfId="0" applyNumberFormat="1" applyFont="1" applyFill="1" applyBorder="1" applyAlignment="1">
      <alignment horizontal="center" vertical="center"/>
    </xf>
    <xf numFmtId="0" fontId="6" fillId="2" borderId="3" xfId="0" applyFont="1" applyFill="1" applyBorder="1" applyAlignment="1">
      <alignment vertical="center" wrapText="1"/>
    </xf>
    <xf numFmtId="0" fontId="6" fillId="5" borderId="3" xfId="0" applyFont="1" applyFill="1" applyBorder="1" applyAlignment="1">
      <alignment horizontal="center" vertical="center"/>
    </xf>
    <xf numFmtId="10" fontId="6" fillId="5" borderId="3" xfId="0" applyNumberFormat="1" applyFont="1" applyFill="1" applyBorder="1" applyAlignment="1">
      <alignment horizontal="center" vertical="center"/>
    </xf>
    <xf numFmtId="0" fontId="6" fillId="5" borderId="4" xfId="0" applyFont="1" applyFill="1" applyBorder="1" applyAlignment="1">
      <alignment horizontal="center" vertical="center"/>
    </xf>
    <xf numFmtId="10" fontId="6" fillId="5" borderId="4" xfId="0" applyNumberFormat="1" applyFont="1" applyFill="1" applyBorder="1" applyAlignment="1">
      <alignment horizontal="center" vertical="center"/>
    </xf>
    <xf numFmtId="10" fontId="7" fillId="0" borderId="4" xfId="1"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7" fillId="0" borderId="20" xfId="0" applyFont="1" applyFill="1" applyBorder="1" applyAlignment="1">
      <alignment vertical="center" wrapText="1"/>
    </xf>
    <xf numFmtId="0" fontId="7" fillId="0" borderId="21" xfId="0" applyFont="1" applyFill="1" applyBorder="1" applyAlignment="1">
      <alignment vertical="center" wrapText="1"/>
    </xf>
    <xf numFmtId="49" fontId="7" fillId="0" borderId="21" xfId="0" applyNumberFormat="1" applyFont="1" applyFill="1" applyBorder="1" applyAlignment="1">
      <alignment vertical="center" wrapText="1"/>
    </xf>
    <xf numFmtId="0" fontId="6" fillId="0" borderId="21" xfId="0" applyFont="1" applyFill="1" applyBorder="1" applyAlignment="1">
      <alignment vertical="top" wrapText="1"/>
    </xf>
    <xf numFmtId="0" fontId="7" fillId="0" borderId="2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3" xfId="0" applyFont="1" applyBorder="1" applyAlignment="1">
      <alignment vertical="top" wrapText="1"/>
    </xf>
    <xf numFmtId="49" fontId="7" fillId="0" borderId="11" xfId="0" applyNumberFormat="1" applyFont="1" applyBorder="1" applyAlignment="1">
      <alignment horizontal="center" vertical="center" wrapText="1"/>
    </xf>
    <xf numFmtId="0" fontId="7" fillId="0" borderId="11" xfId="0" applyFont="1" applyBorder="1" applyAlignment="1">
      <alignment vertical="top" wrapText="1"/>
    </xf>
    <xf numFmtId="0" fontId="6" fillId="0" borderId="21" xfId="0" applyFont="1" applyFill="1" applyBorder="1" applyAlignment="1">
      <alignment vertical="center" wrapText="1"/>
    </xf>
    <xf numFmtId="0" fontId="7" fillId="7" borderId="3" xfId="0" applyFont="1" applyFill="1" applyBorder="1" applyAlignment="1">
      <alignment vertical="center" wrapText="1"/>
    </xf>
    <xf numFmtId="49" fontId="7" fillId="7" borderId="3" xfId="0" applyNumberFormat="1" applyFont="1" applyFill="1" applyBorder="1" applyAlignment="1">
      <alignment horizontal="center" vertical="center" wrapText="1"/>
    </xf>
    <xf numFmtId="0" fontId="7" fillId="7" borderId="3" xfId="0" applyFont="1" applyFill="1" applyBorder="1" applyAlignment="1">
      <alignment vertical="top" wrapText="1"/>
    </xf>
    <xf numFmtId="0" fontId="7" fillId="7" borderId="3" xfId="0" applyFont="1" applyFill="1" applyBorder="1" applyAlignment="1">
      <alignment horizontal="center" vertical="center" wrapText="1"/>
    </xf>
    <xf numFmtId="10" fontId="7" fillId="7" borderId="3" xfId="1" applyNumberFormat="1" applyFont="1" applyFill="1" applyBorder="1" applyAlignment="1">
      <alignment horizontal="center" vertical="center" wrapText="1"/>
    </xf>
    <xf numFmtId="0" fontId="7" fillId="7" borderId="11" xfId="0" applyFont="1" applyFill="1" applyBorder="1" applyAlignment="1">
      <alignment vertical="center" wrapText="1"/>
    </xf>
    <xf numFmtId="49" fontId="7" fillId="7" borderId="11" xfId="0" applyNumberFormat="1" applyFont="1" applyFill="1" applyBorder="1" applyAlignment="1">
      <alignment horizontal="center" vertical="center" wrapText="1"/>
    </xf>
    <xf numFmtId="0" fontId="7" fillId="7" borderId="11" xfId="0" applyFont="1" applyFill="1" applyBorder="1" applyAlignment="1">
      <alignment vertical="top" wrapText="1"/>
    </xf>
    <xf numFmtId="0" fontId="7" fillId="7" borderId="11" xfId="0" applyFont="1" applyFill="1" applyBorder="1" applyAlignment="1">
      <alignment horizontal="center" vertical="center" wrapText="1"/>
    </xf>
    <xf numFmtId="10" fontId="7" fillId="7" borderId="11" xfId="1" applyNumberFormat="1"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9" borderId="3" xfId="0" applyFont="1" applyFill="1" applyBorder="1" applyAlignment="1">
      <alignment vertical="center" wrapText="1"/>
    </xf>
    <xf numFmtId="49" fontId="7" fillId="9" borderId="3" xfId="0" applyNumberFormat="1" applyFont="1" applyFill="1" applyBorder="1" applyAlignment="1">
      <alignment horizontal="center" vertical="center" wrapText="1"/>
    </xf>
    <xf numFmtId="0" fontId="7" fillId="9" borderId="3" xfId="0" applyFont="1" applyFill="1" applyBorder="1" applyAlignment="1">
      <alignment vertical="top" wrapText="1"/>
    </xf>
    <xf numFmtId="0" fontId="7" fillId="9" borderId="3" xfId="0" applyFont="1" applyFill="1" applyBorder="1" applyAlignment="1">
      <alignment horizontal="center" vertical="center" wrapText="1"/>
    </xf>
    <xf numFmtId="10" fontId="7" fillId="9" borderId="3" xfId="1" applyNumberFormat="1" applyFont="1" applyFill="1" applyBorder="1" applyAlignment="1">
      <alignment horizontal="center" vertical="center" wrapText="1"/>
    </xf>
    <xf numFmtId="0" fontId="7" fillId="9" borderId="11" xfId="0" applyFont="1" applyFill="1" applyBorder="1" applyAlignment="1">
      <alignment vertical="center" wrapText="1"/>
    </xf>
    <xf numFmtId="49" fontId="7" fillId="9" borderId="11" xfId="0" applyNumberFormat="1" applyFont="1" applyFill="1" applyBorder="1" applyAlignment="1">
      <alignment horizontal="center" vertical="center" wrapText="1"/>
    </xf>
    <xf numFmtId="0" fontId="7" fillId="9" borderId="11" xfId="0" applyFont="1" applyFill="1" applyBorder="1" applyAlignment="1">
      <alignment vertical="top" wrapText="1"/>
    </xf>
    <xf numFmtId="0" fontId="7" fillId="9" borderId="11" xfId="0" applyFont="1" applyFill="1" applyBorder="1" applyAlignment="1">
      <alignment horizontal="center" vertical="center" wrapText="1"/>
    </xf>
    <xf numFmtId="10" fontId="7" fillId="9" borderId="11" xfId="1" applyNumberFormat="1" applyFont="1" applyFill="1" applyBorder="1" applyAlignment="1">
      <alignment horizontal="center" vertical="center" wrapText="1"/>
    </xf>
    <xf numFmtId="0" fontId="6" fillId="0" borderId="20" xfId="0" applyFont="1" applyFill="1" applyBorder="1" applyAlignment="1">
      <alignment vertical="center" wrapText="1"/>
    </xf>
    <xf numFmtId="0" fontId="7" fillId="0" borderId="4" xfId="0" applyFont="1" applyFill="1" applyBorder="1" applyAlignment="1">
      <alignment horizontal="center" vertical="center" wrapText="1"/>
    </xf>
    <xf numFmtId="0" fontId="6" fillId="0" borderId="4" xfId="0" applyFont="1" applyFill="1" applyBorder="1" applyAlignment="1">
      <alignment vertical="center" wrapText="1"/>
    </xf>
    <xf numFmtId="49" fontId="7" fillId="0" borderId="4" xfId="0" applyNumberFormat="1" applyFont="1" applyFill="1" applyBorder="1" applyAlignment="1">
      <alignment horizontal="center" vertical="center" wrapText="1"/>
    </xf>
    <xf numFmtId="10" fontId="7" fillId="0" borderId="3" xfId="1"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7" fillId="0" borderId="4" xfId="0" applyFont="1" applyFill="1" applyBorder="1" applyAlignment="1">
      <alignment vertical="center" wrapText="1"/>
    </xf>
    <xf numFmtId="0" fontId="7" fillId="10" borderId="3" xfId="0" applyFont="1" applyFill="1" applyBorder="1" applyAlignment="1">
      <alignment vertical="center" wrapText="1"/>
    </xf>
    <xf numFmtId="49" fontId="7" fillId="10" borderId="3" xfId="0" applyNumberFormat="1" applyFont="1" applyFill="1" applyBorder="1" applyAlignment="1">
      <alignment horizontal="center" vertical="center" wrapText="1"/>
    </xf>
    <xf numFmtId="0" fontId="7" fillId="10" borderId="3" xfId="0" applyFont="1" applyFill="1" applyBorder="1" applyAlignment="1">
      <alignment vertical="top" wrapText="1"/>
    </xf>
    <xf numFmtId="0" fontId="7" fillId="10" borderId="3" xfId="0" applyFont="1" applyFill="1" applyBorder="1" applyAlignment="1">
      <alignment horizontal="center" vertical="center" wrapText="1"/>
    </xf>
    <xf numFmtId="10" fontId="7" fillId="10" borderId="3" xfId="1" applyNumberFormat="1" applyFont="1" applyFill="1" applyBorder="1" applyAlignment="1">
      <alignment horizontal="center" vertical="center" wrapText="1"/>
    </xf>
    <xf numFmtId="0" fontId="7" fillId="10" borderId="11" xfId="0" applyFont="1" applyFill="1" applyBorder="1" applyAlignment="1">
      <alignment vertical="center" wrapText="1"/>
    </xf>
    <xf numFmtId="49" fontId="7" fillId="10" borderId="11" xfId="0" applyNumberFormat="1" applyFont="1" applyFill="1" applyBorder="1" applyAlignment="1">
      <alignment horizontal="center" vertical="center" wrapText="1"/>
    </xf>
    <xf numFmtId="0" fontId="7" fillId="10" borderId="11" xfId="0" applyFont="1" applyFill="1" applyBorder="1" applyAlignment="1">
      <alignment vertical="top" wrapText="1"/>
    </xf>
    <xf numFmtId="0" fontId="7" fillId="10" borderId="11" xfId="0" applyFont="1" applyFill="1" applyBorder="1" applyAlignment="1">
      <alignment horizontal="center" vertical="center" wrapText="1"/>
    </xf>
    <xf numFmtId="10" fontId="7" fillId="10" borderId="11" xfId="1" applyNumberFormat="1"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6" xfId="0" applyFont="1" applyFill="1" applyBorder="1" applyAlignment="1">
      <alignment horizontal="center" vertical="center" wrapText="1"/>
    </xf>
    <xf numFmtId="0" fontId="13" fillId="11" borderId="16" xfId="0" applyFont="1" applyFill="1" applyBorder="1" applyAlignment="1">
      <alignment vertical="center" wrapText="1"/>
    </xf>
    <xf numFmtId="0" fontId="6" fillId="11" borderId="16" xfId="0" applyFont="1" applyFill="1" applyBorder="1" applyAlignment="1">
      <alignment horizontal="center" vertical="center" wrapText="1"/>
    </xf>
    <xf numFmtId="10" fontId="6" fillId="11" borderId="17" xfId="1" applyNumberFormat="1" applyFont="1" applyFill="1" applyBorder="1" applyAlignment="1">
      <alignment horizontal="center" vertical="center" wrapText="1"/>
    </xf>
    <xf numFmtId="0" fontId="6" fillId="11" borderId="1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4" fillId="0" borderId="0" xfId="0" applyFont="1" applyAlignment="1">
      <alignment horizontal="left"/>
    </xf>
    <xf numFmtId="0" fontId="16" fillId="0" borderId="0" xfId="0" applyFont="1"/>
    <xf numFmtId="0" fontId="0" fillId="0" borderId="3" xfId="0" applyBorder="1" applyAlignment="1">
      <alignment wrapText="1"/>
    </xf>
    <xf numFmtId="0" fontId="16" fillId="0" borderId="0" xfId="0" applyFont="1" applyAlignment="1">
      <alignment horizontal="left" vertical="center" wrapText="1"/>
    </xf>
    <xf numFmtId="0" fontId="16" fillId="0" borderId="0" xfId="0" applyFont="1" applyAlignment="1">
      <alignment wrapText="1"/>
    </xf>
    <xf numFmtId="0" fontId="16" fillId="0" borderId="0" xfId="0" applyFont="1"/>
    <xf numFmtId="0" fontId="6" fillId="2" borderId="22" xfId="0" applyFont="1" applyFill="1" applyBorder="1" applyAlignment="1">
      <alignment vertical="center" wrapText="1"/>
    </xf>
    <xf numFmtId="0" fontId="7" fillId="0" borderId="23" xfId="0" applyFont="1" applyBorder="1" applyAlignment="1">
      <alignment vertical="center" wrapText="1"/>
    </xf>
    <xf numFmtId="0" fontId="6" fillId="2" borderId="23" xfId="0" applyFont="1" applyFill="1" applyBorder="1" applyAlignment="1">
      <alignment vertical="center" wrapText="1"/>
    </xf>
    <xf numFmtId="0" fontId="8" fillId="0" borderId="23" xfId="0" applyFont="1" applyBorder="1" applyAlignment="1">
      <alignment vertical="center" wrapText="1"/>
    </xf>
    <xf numFmtId="0" fontId="13" fillId="0" borderId="8" xfId="0" applyFont="1" applyBorder="1" applyAlignment="1">
      <alignment horizontal="center" vertical="center"/>
    </xf>
    <xf numFmtId="0" fontId="6" fillId="0" borderId="8" xfId="0" applyFont="1" applyBorder="1" applyAlignment="1">
      <alignment horizontal="center" vertical="center"/>
    </xf>
    <xf numFmtId="0" fontId="16" fillId="0" borderId="0" xfId="0" applyFont="1" applyAlignment="1"/>
    <xf numFmtId="0" fontId="17" fillId="0" borderId="0" xfId="0" applyFont="1" applyAlignment="1">
      <alignment vertical="center"/>
    </xf>
    <xf numFmtId="0" fontId="16" fillId="0" borderId="0" xfId="0" applyFont="1" applyAlignment="1">
      <alignment vertical="center" wrapText="1"/>
    </xf>
    <xf numFmtId="0" fontId="16" fillId="0" borderId="0" xfId="0" applyFont="1" applyBorder="1" applyAlignment="1">
      <alignment wrapText="1"/>
    </xf>
    <xf numFmtId="0" fontId="16" fillId="0" borderId="0" xfId="0" applyFont="1" applyBorder="1" applyAlignment="1"/>
    <xf numFmtId="0" fontId="16" fillId="0" borderId="0" xfId="0" applyFont="1" applyAlignment="1">
      <alignment vertical="top" wrapText="1"/>
    </xf>
    <xf numFmtId="10" fontId="6" fillId="8" borderId="3" xfId="0" applyNumberFormat="1" applyFont="1" applyFill="1" applyBorder="1" applyAlignment="1">
      <alignment horizontal="center" vertical="center"/>
    </xf>
    <xf numFmtId="10" fontId="6" fillId="7" borderId="3" xfId="0"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6" borderId="3" xfId="0" applyNumberFormat="1" applyFont="1" applyFill="1" applyBorder="1" applyAlignment="1">
      <alignment horizontal="center" vertical="center"/>
    </xf>
    <xf numFmtId="0" fontId="0" fillId="0" borderId="0" xfId="0"/>
    <xf numFmtId="0" fontId="15" fillId="12" borderId="3" xfId="0" applyFont="1" applyFill="1" applyBorder="1" applyAlignment="1">
      <alignment wrapText="1"/>
    </xf>
    <xf numFmtId="0" fontId="15" fillId="12" borderId="3" xfId="0" applyFont="1" applyFill="1" applyBorder="1"/>
    <xf numFmtId="0" fontId="0" fillId="12" borderId="0" xfId="0" applyFill="1"/>
    <xf numFmtId="0" fontId="15" fillId="12" borderId="3" xfId="0" applyFont="1" applyFill="1" applyBorder="1" applyProtection="1"/>
    <xf numFmtId="0" fontId="0" fillId="0" borderId="3" xfId="0" applyBorder="1" applyProtection="1">
      <protection locked="0"/>
    </xf>
    <xf numFmtId="0" fontId="6" fillId="2" borderId="3" xfId="0" applyFont="1" applyFill="1" applyBorder="1" applyAlignment="1" applyProtection="1">
      <alignment horizontal="center" vertical="center" wrapText="1"/>
    </xf>
    <xf numFmtId="10" fontId="6" fillId="2" borderId="3" xfId="0" applyNumberFormat="1" applyFont="1" applyFill="1" applyBorder="1" applyAlignment="1" applyProtection="1">
      <alignment horizontal="center" vertical="center"/>
    </xf>
    <xf numFmtId="0" fontId="18" fillId="8" borderId="3" xfId="0" applyFont="1" applyFill="1" applyBorder="1" applyAlignment="1" applyProtection="1">
      <alignment horizontal="center" vertical="center" wrapText="1"/>
    </xf>
    <xf numFmtId="10" fontId="18" fillId="8" borderId="3" xfId="0" applyNumberFormat="1" applyFont="1" applyFill="1" applyBorder="1" applyAlignment="1" applyProtection="1">
      <alignment horizontal="center" vertical="center"/>
    </xf>
    <xf numFmtId="0" fontId="7" fillId="7" borderId="3" xfId="0" applyFont="1" applyFill="1" applyBorder="1" applyAlignment="1" applyProtection="1">
      <alignment horizontal="center" vertical="center" wrapText="1"/>
    </xf>
    <xf numFmtId="10" fontId="19" fillId="7" borderId="3" xfId="0" applyNumberFormat="1" applyFont="1" applyFill="1" applyBorder="1" applyAlignment="1" applyProtection="1">
      <alignment horizontal="center" vertical="center"/>
    </xf>
    <xf numFmtId="0" fontId="7" fillId="0" borderId="3" xfId="0" applyFont="1" applyFill="1" applyBorder="1" applyAlignment="1" applyProtection="1">
      <alignment horizontal="center" vertical="center" wrapText="1"/>
      <protection locked="0"/>
    </xf>
    <xf numFmtId="0" fontId="18" fillId="0" borderId="3"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10" fontId="19" fillId="0" borderId="3" xfId="0" applyNumberFormat="1" applyFont="1" applyFill="1" applyBorder="1" applyAlignment="1" applyProtection="1">
      <alignment horizontal="center" vertical="center"/>
    </xf>
    <xf numFmtId="10" fontId="18" fillId="0" borderId="3" xfId="0" applyNumberFormat="1" applyFont="1" applyFill="1" applyBorder="1" applyAlignment="1" applyProtection="1">
      <alignment horizontal="center" vertical="center"/>
    </xf>
    <xf numFmtId="10" fontId="6" fillId="6" borderId="3" xfId="0" applyNumberFormat="1" applyFont="1" applyFill="1" applyBorder="1" applyAlignment="1" applyProtection="1">
      <alignment horizontal="center" vertical="center"/>
    </xf>
    <xf numFmtId="10" fontId="6" fillId="0" borderId="3" xfId="0" applyNumberFormat="1" applyFont="1" applyFill="1" applyBorder="1" applyAlignment="1" applyProtection="1">
      <alignment horizontal="center" vertical="center"/>
    </xf>
    <xf numFmtId="0" fontId="6" fillId="0" borderId="4" xfId="0" applyFont="1" applyBorder="1" applyAlignment="1" applyProtection="1">
      <alignment vertical="center" wrapText="1"/>
    </xf>
    <xf numFmtId="0" fontId="7" fillId="0" borderId="4" xfId="0" applyFont="1" applyBorder="1" applyAlignment="1" applyProtection="1">
      <alignment vertical="center" wrapText="1"/>
    </xf>
    <xf numFmtId="0" fontId="8" fillId="2" borderId="3" xfId="0" applyFont="1" applyFill="1" applyBorder="1" applyAlignment="1" applyProtection="1">
      <alignment vertical="center" wrapText="1"/>
    </xf>
    <xf numFmtId="0" fontId="7" fillId="2" borderId="3" xfId="0" applyFont="1" applyFill="1" applyBorder="1" applyAlignment="1" applyProtection="1">
      <alignment horizontal="center" vertical="center" wrapText="1"/>
    </xf>
    <xf numFmtId="0" fontId="6" fillId="8" borderId="3" xfId="0" applyFont="1" applyFill="1" applyBorder="1" applyAlignment="1" applyProtection="1">
      <alignment vertical="center" wrapText="1"/>
    </xf>
    <xf numFmtId="0" fontId="18" fillId="8" borderId="3" xfId="0" applyFont="1" applyFill="1" applyBorder="1" applyAlignment="1" applyProtection="1">
      <alignment horizontal="left" vertical="center" wrapText="1"/>
    </xf>
    <xf numFmtId="0" fontId="7" fillId="7" borderId="3" xfId="0" applyFont="1" applyFill="1" applyBorder="1" applyAlignment="1" applyProtection="1">
      <alignment vertical="center" wrapText="1"/>
    </xf>
    <xf numFmtId="0" fontId="7" fillId="7" borderId="3" xfId="0" applyFont="1" applyFill="1" applyBorder="1" applyAlignment="1" applyProtection="1">
      <alignment horizontal="left" vertical="center" wrapText="1"/>
    </xf>
    <xf numFmtId="0" fontId="7" fillId="0" borderId="3" xfId="0" applyFont="1" applyFill="1" applyBorder="1" applyAlignment="1" applyProtection="1">
      <alignment vertical="center" wrapText="1"/>
    </xf>
    <xf numFmtId="0" fontId="7" fillId="0" borderId="3" xfId="0" applyFont="1" applyFill="1" applyBorder="1" applyAlignment="1" applyProtection="1">
      <alignment horizontal="left" vertical="center" wrapText="1"/>
    </xf>
    <xf numFmtId="0" fontId="6" fillId="0" borderId="3" xfId="0" applyFont="1" applyFill="1" applyBorder="1" applyAlignment="1" applyProtection="1">
      <alignment vertical="center" wrapText="1"/>
    </xf>
    <xf numFmtId="0" fontId="18" fillId="0" borderId="3" xfId="0" applyFont="1" applyFill="1" applyBorder="1" applyAlignment="1" applyProtection="1">
      <alignment horizontal="left" vertical="center" wrapText="1"/>
    </xf>
    <xf numFmtId="0" fontId="7" fillId="8" borderId="3" xfId="0" applyFont="1" applyFill="1" applyBorder="1" applyAlignment="1" applyProtection="1">
      <alignment horizontal="left" vertical="center" wrapText="1"/>
    </xf>
    <xf numFmtId="0" fontId="20" fillId="0" borderId="3" xfId="0" applyFont="1" applyFill="1" applyBorder="1" applyAlignment="1" applyProtection="1">
      <alignment horizontal="left" vertical="center" wrapText="1"/>
    </xf>
    <xf numFmtId="0" fontId="7" fillId="2" borderId="3" xfId="0" applyFont="1" applyFill="1" applyBorder="1" applyAlignment="1" applyProtection="1">
      <alignment horizontal="left" vertical="center" wrapText="1"/>
    </xf>
    <xf numFmtId="0" fontId="8" fillId="0" borderId="3" xfId="0" applyFont="1" applyFill="1" applyBorder="1" applyAlignment="1" applyProtection="1">
      <alignment vertical="center" wrapText="1"/>
    </xf>
    <xf numFmtId="0" fontId="8" fillId="7" borderId="3" xfId="0" applyFont="1" applyFill="1" applyBorder="1" applyAlignment="1" applyProtection="1">
      <alignment vertical="center" wrapText="1"/>
    </xf>
    <xf numFmtId="0" fontId="7" fillId="6" borderId="3" xfId="0" applyFont="1" applyFill="1" applyBorder="1" applyAlignment="1" applyProtection="1">
      <alignment vertical="center" wrapText="1"/>
    </xf>
    <xf numFmtId="0" fontId="7" fillId="6" borderId="3" xfId="0" applyFont="1" applyFill="1" applyBorder="1" applyAlignment="1" applyProtection="1">
      <alignment horizontal="left" vertical="center" wrapText="1"/>
    </xf>
    <xf numFmtId="0" fontId="6" fillId="2" borderId="3" xfId="0" applyFont="1" applyFill="1" applyBorder="1" applyAlignment="1" applyProtection="1">
      <alignment vertical="center" wrapText="1"/>
    </xf>
    <xf numFmtId="0" fontId="6" fillId="0" borderId="3" xfId="0" applyFont="1" applyFill="1" applyBorder="1" applyAlignment="1" applyProtection="1">
      <alignment horizontal="left" vertical="center" wrapText="1"/>
    </xf>
    <xf numFmtId="0" fontId="7" fillId="0" borderId="3" xfId="0" applyFont="1" applyBorder="1" applyAlignment="1" applyProtection="1">
      <alignment horizontal="center" vertical="center"/>
      <protection locked="0"/>
    </xf>
    <xf numFmtId="0" fontId="7" fillId="0" borderId="3" xfId="0" applyFont="1" applyBorder="1" applyAlignment="1" applyProtection="1">
      <alignment vertical="center"/>
      <protection locked="0"/>
    </xf>
    <xf numFmtId="0" fontId="8" fillId="0" borderId="3" xfId="0" applyFont="1" applyBorder="1" applyAlignment="1" applyProtection="1">
      <alignment horizontal="center" vertical="center"/>
      <protection locked="0"/>
    </xf>
    <xf numFmtId="0" fontId="7" fillId="0" borderId="3"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21" xfId="0" applyFont="1" applyFill="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6" xfId="0" applyFont="1" applyBorder="1" applyAlignment="1" applyProtection="1">
      <alignment vertical="center" wrapText="1"/>
      <protection locked="0"/>
    </xf>
    <xf numFmtId="0" fontId="7" fillId="0" borderId="4" xfId="0" applyFont="1" applyFill="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4" xfId="0" applyFont="1" applyFill="1" applyBorder="1" applyAlignment="1" applyProtection="1">
      <alignment vertical="center" wrapText="1"/>
      <protection locked="0"/>
    </xf>
    <xf numFmtId="0" fontId="6" fillId="2" borderId="16" xfId="0" applyFont="1" applyFill="1" applyBorder="1" applyAlignment="1" applyProtection="1">
      <alignment horizontal="center" vertical="center" wrapText="1"/>
    </xf>
    <xf numFmtId="0" fontId="10" fillId="0" borderId="0" xfId="0" applyFont="1"/>
    <xf numFmtId="0" fontId="0" fillId="0" borderId="0" xfId="0"/>
    <xf numFmtId="0" fontId="6" fillId="0" borderId="3" xfId="0" applyFont="1" applyFill="1" applyBorder="1" applyAlignment="1">
      <alignment horizontal="center" vertical="center"/>
    </xf>
    <xf numFmtId="0" fontId="21" fillId="0" borderId="0" xfId="0" applyFont="1" applyBorder="1" applyAlignment="1">
      <alignment horizontal="left" wrapText="1"/>
    </xf>
    <xf numFmtId="0" fontId="21" fillId="0" borderId="0" xfId="0" applyFont="1" applyBorder="1" applyAlignment="1">
      <alignment horizontal="center" wrapText="1"/>
    </xf>
    <xf numFmtId="10" fontId="21" fillId="0" borderId="0" xfId="0" applyNumberFormat="1" applyFont="1" applyBorder="1" applyAlignment="1">
      <alignment horizontal="left" wrapText="1"/>
    </xf>
    <xf numFmtId="0" fontId="16" fillId="0" borderId="0" xfId="0" applyFont="1" applyAlignment="1">
      <alignment horizontal="center" wrapText="1"/>
    </xf>
    <xf numFmtId="0" fontId="16" fillId="0" borderId="0" xfId="0" applyFont="1" applyBorder="1" applyAlignment="1">
      <alignment horizontal="center" wrapText="1"/>
    </xf>
    <xf numFmtId="4" fontId="16" fillId="0" borderId="0" xfId="0" applyNumberFormat="1" applyFont="1" applyBorder="1" applyAlignment="1"/>
    <xf numFmtId="0" fontId="22" fillId="0" borderId="0" xfId="0" applyFont="1" applyBorder="1" applyAlignment="1">
      <alignment horizontal="right" wrapText="1"/>
    </xf>
    <xf numFmtId="4" fontId="22" fillId="0" borderId="0" xfId="0" applyNumberFormat="1" applyFont="1" applyBorder="1" applyAlignment="1">
      <alignment horizontal="right" wrapText="1"/>
    </xf>
    <xf numFmtId="0" fontId="16" fillId="0" borderId="0" xfId="0" applyFont="1" applyAlignment="1">
      <alignment horizontal="left" wrapText="1"/>
    </xf>
    <xf numFmtId="0" fontId="16" fillId="0" borderId="0" xfId="0" applyFont="1" applyAlignment="1">
      <alignment horizontal="justify" wrapText="1"/>
    </xf>
    <xf numFmtId="0" fontId="16" fillId="0" borderId="0" xfId="0" applyFont="1" applyAlignment="1">
      <alignment horizontal="left"/>
    </xf>
    <xf numFmtId="0" fontId="0" fillId="0" borderId="0" xfId="0" applyFont="1"/>
    <xf numFmtId="0" fontId="0" fillId="0" borderId="0" xfId="0" applyFont="1" applyAlignment="1">
      <alignment wrapText="1"/>
    </xf>
    <xf numFmtId="0" fontId="0" fillId="0" borderId="0" xfId="0" applyFont="1" applyAlignment="1"/>
    <xf numFmtId="0" fontId="0" fillId="0" borderId="0" xfId="0" applyAlignment="1">
      <alignment wrapText="1"/>
    </xf>
    <xf numFmtId="0" fontId="0" fillId="0" borderId="0" xfId="0" applyAlignment="1">
      <alignment horizontal="justify" vertical="top" wrapText="1"/>
    </xf>
    <xf numFmtId="0" fontId="10" fillId="0" borderId="0" xfId="0" applyFont="1" applyAlignment="1">
      <alignment horizontal="justify" vertical="top" wrapText="1"/>
    </xf>
    <xf numFmtId="0" fontId="0" fillId="0" borderId="0" xfId="0" applyAlignment="1">
      <alignment vertical="top" wrapText="1"/>
    </xf>
    <xf numFmtId="0" fontId="7" fillId="0" borderId="24" xfId="0" applyFont="1" applyBorder="1" applyAlignment="1">
      <alignment horizontal="center" vertical="center" wrapText="1"/>
    </xf>
    <xf numFmtId="0" fontId="7" fillId="0" borderId="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13" fillId="5" borderId="23" xfId="0" applyFont="1" applyFill="1" applyBorder="1" applyAlignment="1">
      <alignment horizontal="center" vertical="center"/>
    </xf>
    <xf numFmtId="0" fontId="13" fillId="5" borderId="27" xfId="0" applyFont="1" applyFill="1" applyBorder="1" applyAlignment="1">
      <alignment horizontal="center" vertical="center"/>
    </xf>
    <xf numFmtId="0" fontId="6" fillId="5" borderId="23"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0" fillId="0" borderId="0" xfId="0"/>
    <xf numFmtId="0" fontId="16" fillId="0" borderId="3" xfId="0" applyFont="1" applyBorder="1" applyAlignment="1">
      <alignment horizontal="left" wrapText="1"/>
    </xf>
    <xf numFmtId="0" fontId="16" fillId="0" borderId="0" xfId="0" applyFont="1" applyAlignment="1">
      <alignment horizontal="left" wrapText="1"/>
    </xf>
    <xf numFmtId="0" fontId="16" fillId="0" borderId="0" xfId="0" applyFont="1" applyAlignment="1">
      <alignment horizontal="justify" wrapText="1"/>
    </xf>
    <xf numFmtId="4" fontId="22" fillId="0" borderId="3" xfId="0" applyNumberFormat="1" applyFont="1" applyBorder="1" applyAlignment="1">
      <alignment horizontal="right" vertical="center"/>
    </xf>
    <xf numFmtId="4" fontId="16" fillId="14" borderId="3" xfId="0" applyNumberFormat="1" applyFont="1" applyFill="1" applyBorder="1" applyAlignment="1">
      <alignment horizontal="right" vertical="center"/>
    </xf>
    <xf numFmtId="0" fontId="16" fillId="14" borderId="3" xfId="0" applyFont="1" applyFill="1" applyBorder="1" applyAlignment="1">
      <alignment horizontal="left" vertical="center" wrapText="1"/>
    </xf>
    <xf numFmtId="0" fontId="22" fillId="0" borderId="3" xfId="0" applyFont="1" applyBorder="1" applyAlignment="1">
      <alignment horizontal="left" wrapText="1"/>
    </xf>
    <xf numFmtId="0" fontId="16" fillId="0" borderId="0" xfId="0" applyFont="1" applyAlignment="1">
      <alignment horizontal="center"/>
    </xf>
    <xf numFmtId="0" fontId="22" fillId="0" borderId="4" xfId="0" applyFont="1" applyBorder="1" applyAlignment="1">
      <alignment horizontal="center" vertical="center"/>
    </xf>
    <xf numFmtId="0" fontId="22" fillId="0" borderId="23" xfId="0" applyFont="1" applyBorder="1" applyAlignment="1">
      <alignment horizontal="left" vertical="center" wrapText="1"/>
    </xf>
    <xf numFmtId="0" fontId="22" fillId="0" borderId="27" xfId="0" applyFont="1" applyBorder="1" applyAlignment="1">
      <alignment horizontal="left" vertical="center" wrapText="1"/>
    </xf>
    <xf numFmtId="0" fontId="22" fillId="0" borderId="28" xfId="0" applyFont="1" applyBorder="1" applyAlignment="1">
      <alignment horizontal="left" vertical="center" wrapText="1"/>
    </xf>
    <xf numFmtId="0" fontId="16" fillId="14" borderId="23" xfId="0" applyFont="1" applyFill="1" applyBorder="1" applyAlignment="1">
      <alignment horizontal="left" vertical="center" wrapText="1"/>
    </xf>
    <xf numFmtId="0" fontId="16" fillId="14" borderId="27" xfId="0" applyFont="1" applyFill="1" applyBorder="1" applyAlignment="1">
      <alignment horizontal="left" vertical="center" wrapText="1"/>
    </xf>
    <xf numFmtId="0" fontId="16" fillId="14" borderId="28" xfId="0" applyFont="1" applyFill="1" applyBorder="1" applyAlignment="1">
      <alignment horizontal="left" vertical="center" wrapText="1"/>
    </xf>
    <xf numFmtId="0" fontId="16" fillId="14" borderId="3" xfId="0" applyFont="1" applyFill="1" applyBorder="1" applyAlignment="1">
      <alignment horizontal="left" wrapText="1"/>
    </xf>
    <xf numFmtId="10" fontId="16" fillId="14" borderId="3" xfId="0" applyNumberFormat="1" applyFont="1" applyFill="1" applyBorder="1" applyAlignment="1">
      <alignment horizontal="right" vertical="center"/>
    </xf>
    <xf numFmtId="0" fontId="16" fillId="14" borderId="3" xfId="0" applyFont="1" applyFill="1" applyBorder="1" applyAlignment="1">
      <alignment horizontal="right" vertical="center"/>
    </xf>
    <xf numFmtId="0" fontId="22" fillId="0" borderId="3" xfId="0" applyFont="1" applyBorder="1" applyAlignment="1">
      <alignment horizontal="left" vertical="center" wrapText="1"/>
    </xf>
    <xf numFmtId="0" fontId="22" fillId="0" borderId="0" xfId="0" applyFont="1" applyBorder="1" applyAlignment="1">
      <alignment horizontal="left" wrapText="1"/>
    </xf>
    <xf numFmtId="0" fontId="22" fillId="0" borderId="8" xfId="0" applyFont="1" applyBorder="1" applyAlignment="1">
      <alignment horizontal="center"/>
    </xf>
    <xf numFmtId="0" fontId="22" fillId="0" borderId="7" xfId="0" applyFont="1" applyBorder="1" applyAlignment="1">
      <alignment horizontal="center"/>
    </xf>
    <xf numFmtId="0" fontId="22" fillId="0" borderId="9" xfId="0" applyFont="1" applyBorder="1" applyAlignment="1">
      <alignment horizontal="center"/>
    </xf>
    <xf numFmtId="4" fontId="0" fillId="0" borderId="3" xfId="0" applyNumberFormat="1" applyFont="1" applyBorder="1" applyAlignment="1">
      <alignment horizontal="right" vertical="center"/>
    </xf>
    <xf numFmtId="0" fontId="16" fillId="0" borderId="0" xfId="0" applyFont="1" applyAlignment="1">
      <alignment horizontal="justify" vertical="center" wrapText="1"/>
    </xf>
    <xf numFmtId="0" fontId="17" fillId="0" borderId="0" xfId="0" applyFont="1" applyAlignment="1">
      <alignment horizontal="center" vertical="center"/>
    </xf>
    <xf numFmtId="0" fontId="22" fillId="0" borderId="4" xfId="0" applyFont="1" applyBorder="1" applyAlignment="1">
      <alignment horizontal="center" vertical="center" wrapText="1"/>
    </xf>
    <xf numFmtId="10" fontId="22" fillId="0" borderId="3" xfId="0" applyNumberFormat="1" applyFont="1" applyBorder="1" applyAlignment="1">
      <alignment horizontal="right" vertical="center"/>
    </xf>
    <xf numFmtId="0" fontId="22" fillId="0" borderId="3" xfId="0" applyFont="1" applyBorder="1" applyAlignment="1">
      <alignment horizontal="right" vertical="center"/>
    </xf>
    <xf numFmtId="0" fontId="16" fillId="0" borderId="0" xfId="0" applyFont="1" applyAlignment="1">
      <alignment horizontal="justify"/>
    </xf>
    <xf numFmtId="0" fontId="22" fillId="0" borderId="23"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2" fillId="0" borderId="28"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28" xfId="0" applyFont="1" applyFill="1" applyBorder="1" applyAlignment="1">
      <alignment horizontal="center" vertical="center" wrapText="1"/>
    </xf>
    <xf numFmtId="4" fontId="25" fillId="0" borderId="27" xfId="0" applyNumberFormat="1" applyFont="1" applyBorder="1" applyAlignment="1">
      <alignment horizontal="right" wrapText="1"/>
    </xf>
    <xf numFmtId="0" fontId="22" fillId="0" borderId="29" xfId="0" applyFont="1" applyBorder="1" applyAlignment="1">
      <alignment horizontal="right" wrapText="1"/>
    </xf>
    <xf numFmtId="0" fontId="22" fillId="0" borderId="4" xfId="0" applyFont="1" applyBorder="1" applyAlignment="1">
      <alignment horizontal="left" wrapText="1"/>
    </xf>
    <xf numFmtId="0" fontId="22" fillId="0" borderId="8"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9" xfId="0" applyFont="1" applyBorder="1" applyAlignment="1">
      <alignment horizontal="center" vertical="center" wrapText="1"/>
    </xf>
    <xf numFmtId="0" fontId="15" fillId="0" borderId="31" xfId="0" applyFont="1" applyBorder="1" applyAlignment="1">
      <alignment horizontal="right"/>
    </xf>
    <xf numFmtId="4" fontId="16" fillId="0" borderId="23" xfId="0" applyNumberFormat="1" applyFont="1" applyBorder="1" applyAlignment="1">
      <alignment horizontal="right" vertical="center"/>
    </xf>
    <xf numFmtId="4" fontId="16" fillId="0" borderId="27" xfId="0" applyNumberFormat="1" applyFont="1" applyBorder="1" applyAlignment="1">
      <alignment horizontal="right" vertical="center"/>
    </xf>
    <xf numFmtId="4" fontId="16" fillId="0" borderId="28" xfId="0" applyNumberFormat="1" applyFont="1" applyBorder="1" applyAlignment="1">
      <alignment horizontal="right" vertical="center"/>
    </xf>
    <xf numFmtId="10" fontId="16" fillId="0" borderId="23" xfId="0" applyNumberFormat="1" applyFont="1" applyBorder="1" applyAlignment="1">
      <alignment horizontal="right" vertical="center"/>
    </xf>
    <xf numFmtId="10" fontId="16" fillId="0" borderId="27" xfId="0" applyNumberFormat="1" applyFont="1" applyBorder="1" applyAlignment="1">
      <alignment horizontal="right" vertical="center"/>
    </xf>
    <xf numFmtId="10" fontId="16" fillId="0" borderId="28" xfId="0" applyNumberFormat="1" applyFont="1" applyBorder="1" applyAlignment="1">
      <alignment horizontal="right" vertical="center"/>
    </xf>
    <xf numFmtId="0" fontId="16" fillId="14" borderId="23" xfId="0" applyFont="1" applyFill="1" applyBorder="1" applyAlignment="1">
      <alignment horizontal="left" wrapText="1"/>
    </xf>
    <xf numFmtId="0" fontId="16" fillId="14" borderId="27" xfId="0" applyFont="1" applyFill="1" applyBorder="1" applyAlignment="1">
      <alignment horizontal="left" wrapText="1"/>
    </xf>
    <xf numFmtId="0" fontId="16" fillId="14" borderId="28" xfId="0" applyFont="1" applyFill="1" applyBorder="1" applyAlignment="1">
      <alignment horizontal="left" wrapText="1"/>
    </xf>
    <xf numFmtId="4" fontId="16" fillId="14" borderId="23" xfId="0" applyNumberFormat="1" applyFont="1" applyFill="1" applyBorder="1" applyAlignment="1">
      <alignment horizontal="right" vertical="center"/>
    </xf>
    <xf numFmtId="4" fontId="16" fillId="14" borderId="27" xfId="0" applyNumberFormat="1" applyFont="1" applyFill="1" applyBorder="1" applyAlignment="1">
      <alignment horizontal="right" vertical="center"/>
    </xf>
    <xf numFmtId="4" fontId="16" fillId="14" borderId="28" xfId="0" applyNumberFormat="1" applyFont="1" applyFill="1" applyBorder="1" applyAlignment="1">
      <alignment horizontal="right" vertical="center"/>
    </xf>
    <xf numFmtId="10" fontId="16" fillId="14" borderId="23" xfId="0" applyNumberFormat="1" applyFont="1" applyFill="1" applyBorder="1" applyAlignment="1">
      <alignment horizontal="right" vertical="center"/>
    </xf>
    <xf numFmtId="10" fontId="16" fillId="14" borderId="27" xfId="0" applyNumberFormat="1" applyFont="1" applyFill="1" applyBorder="1" applyAlignment="1">
      <alignment horizontal="right" vertical="center"/>
    </xf>
    <xf numFmtId="10" fontId="16" fillId="14" borderId="28" xfId="0" applyNumberFormat="1" applyFont="1" applyFill="1" applyBorder="1" applyAlignment="1">
      <alignment horizontal="right" vertical="center"/>
    </xf>
    <xf numFmtId="10" fontId="22" fillId="0" borderId="23" xfId="0" applyNumberFormat="1" applyFont="1" applyBorder="1" applyAlignment="1">
      <alignment horizontal="right" vertical="center"/>
    </xf>
    <xf numFmtId="0" fontId="22" fillId="0" borderId="27" xfId="0" applyFont="1" applyBorder="1" applyAlignment="1">
      <alignment horizontal="right" vertical="center"/>
    </xf>
    <xf numFmtId="0" fontId="22" fillId="0" borderId="28" xfId="0" applyFont="1" applyBorder="1" applyAlignment="1">
      <alignment horizontal="right" vertical="center"/>
    </xf>
    <xf numFmtId="4" fontId="16" fillId="0" borderId="3" xfId="0" applyNumberFormat="1" applyFont="1" applyBorder="1" applyAlignment="1">
      <alignment horizontal="right" vertical="center"/>
    </xf>
    <xf numFmtId="10" fontId="16" fillId="0" borderId="3" xfId="0" applyNumberFormat="1" applyFont="1" applyBorder="1" applyAlignment="1">
      <alignment horizontal="right" vertical="center"/>
    </xf>
    <xf numFmtId="0" fontId="16" fillId="0" borderId="3" xfId="0" applyFont="1" applyBorder="1" applyAlignment="1">
      <alignment horizontal="right" vertical="center"/>
    </xf>
    <xf numFmtId="0" fontId="16" fillId="0" borderId="23" xfId="0" applyFont="1" applyBorder="1" applyAlignment="1">
      <alignment horizontal="left" vertical="center" wrapText="1"/>
    </xf>
    <xf numFmtId="0" fontId="16" fillId="0" borderId="27" xfId="0" applyFont="1" applyBorder="1" applyAlignment="1">
      <alignment horizontal="left" vertical="center" wrapText="1"/>
    </xf>
    <xf numFmtId="0" fontId="16" fillId="0" borderId="28" xfId="0" applyFont="1" applyBorder="1" applyAlignment="1">
      <alignment horizontal="left" vertical="center" wrapText="1"/>
    </xf>
    <xf numFmtId="0" fontId="16" fillId="0" borderId="3" xfId="0" applyFont="1" applyBorder="1" applyAlignment="1">
      <alignment horizontal="left" vertical="center" wrapText="1"/>
    </xf>
    <xf numFmtId="0" fontId="16" fillId="0" borderId="23" xfId="0" applyFont="1" applyBorder="1" applyAlignment="1">
      <alignment horizontal="left" wrapText="1"/>
    </xf>
    <xf numFmtId="0" fontId="16" fillId="0" borderId="27" xfId="0" applyFont="1" applyBorder="1" applyAlignment="1">
      <alignment horizontal="left" wrapText="1"/>
    </xf>
    <xf numFmtId="0" fontId="16" fillId="0" borderId="28" xfId="0" applyFont="1" applyBorder="1" applyAlignment="1">
      <alignment horizontal="left" wrapText="1"/>
    </xf>
    <xf numFmtId="0" fontId="16" fillId="0" borderId="23" xfId="0" applyFont="1" applyBorder="1" applyAlignment="1">
      <alignment horizontal="center" wrapText="1"/>
    </xf>
    <xf numFmtId="0" fontId="16" fillId="0" borderId="27" xfId="0" applyFont="1" applyBorder="1" applyAlignment="1">
      <alignment horizontal="center" wrapText="1"/>
    </xf>
    <xf numFmtId="0" fontId="16" fillId="0" borderId="28" xfId="0" applyFont="1" applyBorder="1" applyAlignment="1">
      <alignment horizontal="center" wrapText="1"/>
    </xf>
    <xf numFmtId="4" fontId="22" fillId="0" borderId="23" xfId="0" applyNumberFormat="1" applyFont="1" applyBorder="1" applyAlignment="1">
      <alignment horizontal="right" vertical="center"/>
    </xf>
    <xf numFmtId="4" fontId="22" fillId="0" borderId="27" xfId="0" applyNumberFormat="1" applyFont="1" applyBorder="1" applyAlignment="1">
      <alignment horizontal="right" vertical="center"/>
    </xf>
    <xf numFmtId="4" fontId="22" fillId="0" borderId="28" xfId="0" applyNumberFormat="1" applyFont="1" applyBorder="1" applyAlignment="1">
      <alignment horizontal="right" vertical="center"/>
    </xf>
    <xf numFmtId="10" fontId="22" fillId="0" borderId="3" xfId="0" applyNumberFormat="1" applyFont="1" applyBorder="1" applyAlignment="1">
      <alignment horizontal="center" vertical="center"/>
    </xf>
    <xf numFmtId="0" fontId="22" fillId="0" borderId="3" xfId="0" applyFont="1" applyBorder="1" applyAlignment="1">
      <alignment horizontal="center" vertical="center"/>
    </xf>
    <xf numFmtId="4" fontId="22" fillId="0" borderId="3" xfId="0" applyNumberFormat="1" applyFont="1" applyBorder="1" applyAlignment="1">
      <alignment horizontal="center" vertical="center"/>
    </xf>
    <xf numFmtId="0" fontId="16" fillId="0" borderId="0" xfId="0" applyFont="1" applyBorder="1" applyAlignment="1">
      <alignment horizontal="center"/>
    </xf>
    <xf numFmtId="0" fontId="16" fillId="0" borderId="0" xfId="0" applyFont="1" applyBorder="1" applyAlignment="1">
      <alignment horizontal="left" wrapText="1"/>
    </xf>
    <xf numFmtId="0" fontId="0" fillId="0" borderId="0" xfId="0" applyFont="1" applyAlignment="1">
      <alignment horizontal="center"/>
    </xf>
    <xf numFmtId="0" fontId="16" fillId="0" borderId="0" xfId="0" applyFont="1" applyBorder="1" applyAlignment="1">
      <alignment horizontal="center" vertical="center"/>
    </xf>
    <xf numFmtId="0" fontId="16" fillId="0" borderId="0" xfId="0" applyFont="1" applyAlignment="1">
      <alignment horizontal="center" vertical="top" wrapText="1"/>
    </xf>
    <xf numFmtId="0" fontId="16" fillId="0" borderId="0" xfId="0" applyFont="1" applyAlignment="1">
      <alignment horizontal="center" vertical="center" wrapText="1"/>
    </xf>
    <xf numFmtId="0" fontId="16" fillId="0" borderId="0" xfId="0" applyFont="1" applyAlignment="1">
      <alignment horizontal="center" vertical="center"/>
    </xf>
    <xf numFmtId="4" fontId="16" fillId="0" borderId="29" xfId="0" applyNumberFormat="1" applyFont="1" applyBorder="1" applyAlignment="1">
      <alignment horizontal="right" wrapText="1"/>
    </xf>
    <xf numFmtId="4" fontId="16" fillId="0" borderId="0" xfId="0" applyNumberFormat="1" applyFont="1" applyBorder="1" applyAlignment="1">
      <alignment horizontal="right" wrapText="1"/>
    </xf>
    <xf numFmtId="0" fontId="0" fillId="0" borderId="0" xfId="0" applyFont="1" applyAlignment="1">
      <alignment wrapText="1"/>
    </xf>
    <xf numFmtId="4" fontId="22" fillId="0" borderId="30" xfId="0" applyNumberFormat="1" applyFont="1" applyFill="1" applyBorder="1" applyAlignment="1">
      <alignment horizontal="right" wrapText="1"/>
    </xf>
    <xf numFmtId="4" fontId="15" fillId="0" borderId="30" xfId="0" applyNumberFormat="1" applyFont="1" applyFill="1" applyBorder="1" applyAlignment="1">
      <alignment horizontal="right" wrapText="1"/>
    </xf>
    <xf numFmtId="4" fontId="15" fillId="0" borderId="29" xfId="0" applyNumberFormat="1" applyFont="1" applyFill="1" applyBorder="1" applyAlignment="1">
      <alignment horizontal="right" wrapText="1"/>
    </xf>
    <xf numFmtId="0" fontId="24" fillId="0" borderId="0" xfId="0" applyFont="1" applyAlignment="1">
      <alignment horizontal="center"/>
    </xf>
    <xf numFmtId="4" fontId="16" fillId="0" borderId="3" xfId="0" applyNumberFormat="1" applyFont="1" applyBorder="1" applyAlignment="1">
      <alignment horizontal="right" wrapText="1"/>
    </xf>
    <xf numFmtId="4" fontId="16" fillId="0" borderId="23" xfId="0" applyNumberFormat="1" applyFont="1" applyBorder="1" applyAlignment="1">
      <alignment horizontal="right" wrapText="1"/>
    </xf>
    <xf numFmtId="4" fontId="16" fillId="0" borderId="27" xfId="0" applyNumberFormat="1" applyFont="1" applyBorder="1" applyAlignment="1">
      <alignment horizontal="right" wrapText="1"/>
    </xf>
    <xf numFmtId="4" fontId="16" fillId="0" borderId="28" xfId="0" applyNumberFormat="1" applyFont="1" applyBorder="1" applyAlignment="1">
      <alignment horizontal="right" wrapText="1"/>
    </xf>
    <xf numFmtId="4" fontId="22" fillId="0" borderId="3" xfId="0" applyNumberFormat="1" applyFont="1" applyBorder="1" applyAlignment="1">
      <alignment horizontal="right" wrapText="1"/>
    </xf>
    <xf numFmtId="0" fontId="22" fillId="0" borderId="23" xfId="0" applyFont="1" applyBorder="1" applyAlignment="1">
      <alignment horizontal="right" wrapText="1"/>
    </xf>
    <xf numFmtId="0" fontId="22" fillId="0" borderId="27" xfId="0" applyFont="1" applyBorder="1" applyAlignment="1">
      <alignment horizontal="right" wrapText="1"/>
    </xf>
    <xf numFmtId="0" fontId="22" fillId="0" borderId="28" xfId="0" applyFont="1" applyBorder="1" applyAlignment="1">
      <alignment horizontal="right" wrapText="1"/>
    </xf>
    <xf numFmtId="0" fontId="16" fillId="0" borderId="0" xfId="0" applyFont="1" applyAlignment="1">
      <alignment horizontal="left"/>
    </xf>
    <xf numFmtId="0" fontId="23" fillId="0" borderId="0" xfId="0" applyFont="1" applyAlignment="1">
      <alignment horizontal="right"/>
    </xf>
    <xf numFmtId="0" fontId="0" fillId="0" borderId="0" xfId="0" applyFont="1" applyAlignment="1">
      <alignment horizontal="right"/>
    </xf>
    <xf numFmtId="4" fontId="22" fillId="0" borderId="27" xfId="0" applyNumberFormat="1" applyFont="1" applyBorder="1" applyAlignment="1">
      <alignment horizontal="right"/>
    </xf>
    <xf numFmtId="4" fontId="22" fillId="13" borderId="23" xfId="0" applyNumberFormat="1" applyFont="1" applyFill="1" applyBorder="1" applyAlignment="1">
      <alignment horizontal="right" vertical="center"/>
    </xf>
    <xf numFmtId="4" fontId="22" fillId="13" borderId="27" xfId="0" applyNumberFormat="1" applyFont="1" applyFill="1" applyBorder="1" applyAlignment="1">
      <alignment horizontal="right" vertical="center"/>
    </xf>
    <xf numFmtId="4" fontId="22" fillId="13" borderId="28" xfId="0" applyNumberFormat="1" applyFont="1" applyFill="1" applyBorder="1" applyAlignment="1">
      <alignment horizontal="right" vertical="center"/>
    </xf>
    <xf numFmtId="10" fontId="22" fillId="13" borderId="23" xfId="0" applyNumberFormat="1" applyFont="1" applyFill="1" applyBorder="1" applyAlignment="1">
      <alignment horizontal="right" vertical="center"/>
    </xf>
    <xf numFmtId="0" fontId="22" fillId="13" borderId="27" xfId="0" applyFont="1" applyFill="1" applyBorder="1" applyAlignment="1">
      <alignment horizontal="right" vertical="center"/>
    </xf>
    <xf numFmtId="0" fontId="22" fillId="13" borderId="28" xfId="0" applyFont="1" applyFill="1" applyBorder="1" applyAlignment="1">
      <alignment horizontal="right" vertical="center"/>
    </xf>
    <xf numFmtId="0" fontId="22" fillId="13" borderId="3" xfId="0" applyFont="1" applyFill="1" applyBorder="1" applyAlignment="1">
      <alignment horizontal="left" wrapText="1"/>
    </xf>
    <xf numFmtId="4" fontId="16" fillId="0" borderId="23" xfId="0" applyNumberFormat="1" applyFont="1" applyBorder="1" applyAlignment="1">
      <alignment vertical="center"/>
    </xf>
    <xf numFmtId="4" fontId="16" fillId="0" borderId="27" xfId="0" applyNumberFormat="1" applyFont="1" applyBorder="1" applyAlignment="1">
      <alignment vertical="center"/>
    </xf>
    <xf numFmtId="4" fontId="16" fillId="0" borderId="28" xfId="0" applyNumberFormat="1" applyFont="1" applyBorder="1" applyAlignment="1">
      <alignment vertical="center"/>
    </xf>
    <xf numFmtId="0" fontId="16" fillId="0" borderId="0" xfId="0" applyFont="1" applyAlignment="1">
      <alignment horizontal="right"/>
    </xf>
    <xf numFmtId="0" fontId="16" fillId="0" borderId="3" xfId="0" applyFont="1" applyBorder="1" applyAlignment="1">
      <alignment horizontal="left"/>
    </xf>
    <xf numFmtId="4" fontId="16" fillId="0" borderId="3" xfId="0" applyNumberFormat="1" applyFont="1" applyBorder="1" applyAlignment="1"/>
    <xf numFmtId="0" fontId="22" fillId="13" borderId="3" xfId="0" applyFont="1" applyFill="1" applyBorder="1" applyAlignment="1">
      <alignment horizontal="left" vertical="center" wrapText="1"/>
    </xf>
    <xf numFmtId="0" fontId="16" fillId="13" borderId="23" xfId="0" applyFont="1" applyFill="1" applyBorder="1" applyAlignment="1">
      <alignment horizontal="left" vertical="center" wrapText="1"/>
    </xf>
    <xf numFmtId="0" fontId="16" fillId="13" borderId="27" xfId="0" applyFont="1" applyFill="1" applyBorder="1" applyAlignment="1">
      <alignment horizontal="left" vertical="center" wrapText="1"/>
    </xf>
    <xf numFmtId="0" fontId="16" fillId="13" borderId="28" xfId="0" applyFont="1" applyFill="1" applyBorder="1" applyAlignment="1">
      <alignment horizontal="left" vertical="center" wrapText="1"/>
    </xf>
    <xf numFmtId="10" fontId="22" fillId="13" borderId="27" xfId="0" applyNumberFormat="1" applyFont="1" applyFill="1" applyBorder="1" applyAlignment="1">
      <alignment horizontal="right" vertical="center"/>
    </xf>
    <xf numFmtId="10" fontId="22" fillId="13" borderId="28" xfId="0" applyNumberFormat="1" applyFont="1" applyFill="1" applyBorder="1" applyAlignment="1">
      <alignment horizontal="righ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opLeftCell="A19" workbookViewId="0">
      <selection activeCell="M10" sqref="M10"/>
    </sheetView>
  </sheetViews>
  <sheetFormatPr defaultRowHeight="15" x14ac:dyDescent="0.25"/>
  <cols>
    <col min="8" max="8" width="21" customWidth="1"/>
    <col min="9" max="9" width="2" customWidth="1"/>
  </cols>
  <sheetData>
    <row r="1" spans="1:9" s="196" customFormat="1" x14ac:dyDescent="0.25"/>
    <row r="2" spans="1:9" s="196" customFormat="1" x14ac:dyDescent="0.25">
      <c r="A2" s="251" t="s">
        <v>336</v>
      </c>
    </row>
    <row r="4" spans="1:9" s="196" customFormat="1" x14ac:dyDescent="0.25">
      <c r="A4" s="270" t="s">
        <v>352</v>
      </c>
      <c r="B4" s="269"/>
      <c r="C4" s="269"/>
      <c r="D4" s="269"/>
      <c r="E4" s="269"/>
      <c r="F4" s="269"/>
      <c r="G4" s="269"/>
      <c r="H4" s="269"/>
      <c r="I4" s="269"/>
    </row>
    <row r="5" spans="1:9" s="196" customFormat="1" x14ac:dyDescent="0.25">
      <c r="A5" s="269"/>
      <c r="B5" s="269"/>
      <c r="C5" s="269"/>
      <c r="D5" s="269"/>
      <c r="E5" s="269"/>
      <c r="F5" s="269"/>
      <c r="G5" s="269"/>
      <c r="H5" s="269"/>
      <c r="I5" s="269"/>
    </row>
    <row r="6" spans="1:9" s="196" customFormat="1" x14ac:dyDescent="0.25">
      <c r="A6" s="269"/>
      <c r="B6" s="269"/>
      <c r="C6" s="269"/>
      <c r="D6" s="269"/>
      <c r="E6" s="269"/>
      <c r="F6" s="269"/>
      <c r="G6" s="269"/>
      <c r="H6" s="269"/>
      <c r="I6" s="269"/>
    </row>
    <row r="7" spans="1:9" ht="15" customHeight="1" x14ac:dyDescent="0.25">
      <c r="A7" s="269"/>
      <c r="B7" s="269"/>
      <c r="C7" s="269"/>
      <c r="D7" s="269"/>
      <c r="E7" s="269"/>
      <c r="F7" s="269"/>
      <c r="G7" s="269"/>
      <c r="H7" s="269"/>
      <c r="I7" s="269"/>
    </row>
    <row r="8" spans="1:9" ht="37.5" customHeight="1" x14ac:dyDescent="0.25">
      <c r="A8" s="269"/>
      <c r="B8" s="269"/>
      <c r="C8" s="269"/>
      <c r="D8" s="269"/>
      <c r="E8" s="269"/>
      <c r="F8" s="269"/>
      <c r="G8" s="269"/>
      <c r="H8" s="269"/>
      <c r="I8" s="269"/>
    </row>
    <row r="9" spans="1:9" x14ac:dyDescent="0.25">
      <c r="A9" s="269" t="s">
        <v>339</v>
      </c>
      <c r="B9" s="269"/>
      <c r="C9" s="269"/>
      <c r="D9" s="269"/>
      <c r="E9" s="269"/>
      <c r="F9" s="269"/>
      <c r="G9" s="269"/>
      <c r="H9" s="269"/>
      <c r="I9" s="269"/>
    </row>
    <row r="10" spans="1:9" ht="65.25" customHeight="1" x14ac:dyDescent="0.25">
      <c r="A10" s="269"/>
      <c r="B10" s="269"/>
      <c r="C10" s="269"/>
      <c r="D10" s="269"/>
      <c r="E10" s="269"/>
      <c r="F10" s="269"/>
      <c r="G10" s="269"/>
      <c r="H10" s="269"/>
      <c r="I10" s="269"/>
    </row>
    <row r="11" spans="1:9" x14ac:dyDescent="0.25">
      <c r="A11" s="271" t="s">
        <v>335</v>
      </c>
      <c r="B11" s="271"/>
      <c r="C11" s="271"/>
      <c r="D11" s="271"/>
      <c r="E11" s="271"/>
      <c r="F11" s="271"/>
      <c r="G11" s="271"/>
      <c r="H11" s="271"/>
      <c r="I11" s="271"/>
    </row>
    <row r="12" spans="1:9" x14ac:dyDescent="0.25">
      <c r="A12" s="271"/>
      <c r="B12" s="271"/>
      <c r="C12" s="271"/>
      <c r="D12" s="271"/>
      <c r="E12" s="271"/>
      <c r="F12" s="271"/>
      <c r="G12" s="271"/>
      <c r="H12" s="271"/>
      <c r="I12" s="271"/>
    </row>
    <row r="13" spans="1:9" x14ac:dyDescent="0.25">
      <c r="A13" s="268"/>
      <c r="B13" s="268"/>
      <c r="C13" s="268"/>
      <c r="D13" s="268"/>
      <c r="E13" s="268"/>
      <c r="F13" s="268"/>
      <c r="G13" s="268"/>
      <c r="H13" s="268"/>
      <c r="I13" s="268"/>
    </row>
    <row r="14" spans="1:9" x14ac:dyDescent="0.25">
      <c r="A14" s="268"/>
      <c r="B14" s="268"/>
      <c r="C14" s="268"/>
      <c r="D14" s="268"/>
      <c r="E14" s="268"/>
      <c r="F14" s="268"/>
      <c r="G14" s="268"/>
      <c r="H14" s="268"/>
      <c r="I14" s="268"/>
    </row>
    <row r="15" spans="1:9" x14ac:dyDescent="0.25">
      <c r="A15" s="268" t="s">
        <v>337</v>
      </c>
      <c r="B15" s="268"/>
      <c r="C15" s="268"/>
      <c r="D15" s="268"/>
      <c r="E15" s="268"/>
      <c r="F15" s="268"/>
      <c r="G15" s="268"/>
      <c r="H15" s="268"/>
      <c r="I15" s="268"/>
    </row>
    <row r="16" spans="1:9" x14ac:dyDescent="0.25">
      <c r="A16" s="268"/>
      <c r="B16" s="268"/>
      <c r="C16" s="268"/>
      <c r="D16" s="268"/>
      <c r="E16" s="268"/>
      <c r="F16" s="268"/>
      <c r="G16" s="268"/>
      <c r="H16" s="268"/>
      <c r="I16" s="268"/>
    </row>
    <row r="17" spans="1:9" ht="37.5" customHeight="1" x14ac:dyDescent="0.25">
      <c r="A17" s="268"/>
      <c r="B17" s="268"/>
      <c r="C17" s="268"/>
      <c r="D17" s="268"/>
      <c r="E17" s="268"/>
      <c r="F17" s="268"/>
      <c r="G17" s="268"/>
      <c r="H17" s="268"/>
      <c r="I17" s="268"/>
    </row>
    <row r="18" spans="1:9" x14ac:dyDescent="0.25">
      <c r="A18" s="269" t="s">
        <v>338</v>
      </c>
      <c r="B18" s="269"/>
      <c r="C18" s="269"/>
      <c r="D18" s="269"/>
      <c r="E18" s="269"/>
      <c r="F18" s="269"/>
      <c r="G18" s="269"/>
      <c r="H18" s="269"/>
      <c r="I18" s="269"/>
    </row>
    <row r="19" spans="1:9" x14ac:dyDescent="0.25">
      <c r="A19" s="269"/>
      <c r="B19" s="269"/>
      <c r="C19" s="269"/>
      <c r="D19" s="269"/>
      <c r="E19" s="269"/>
      <c r="F19" s="269"/>
      <c r="G19" s="269"/>
      <c r="H19" s="269"/>
      <c r="I19" s="269"/>
    </row>
    <row r="20" spans="1:9" x14ac:dyDescent="0.25">
      <c r="A20" s="269"/>
      <c r="B20" s="269"/>
      <c r="C20" s="269"/>
      <c r="D20" s="269"/>
      <c r="E20" s="269"/>
      <c r="F20" s="269"/>
      <c r="G20" s="269"/>
      <c r="H20" s="269"/>
      <c r="I20" s="269"/>
    </row>
    <row r="21" spans="1:9" x14ac:dyDescent="0.25">
      <c r="A21" s="269" t="s">
        <v>334</v>
      </c>
      <c r="B21" s="269"/>
      <c r="C21" s="269"/>
      <c r="D21" s="269"/>
      <c r="E21" s="269"/>
      <c r="F21" s="269"/>
      <c r="G21" s="269"/>
      <c r="H21" s="269"/>
      <c r="I21" s="269"/>
    </row>
    <row r="22" spans="1:9" x14ac:dyDescent="0.25">
      <c r="A22" s="269"/>
      <c r="B22" s="269"/>
      <c r="C22" s="269"/>
      <c r="D22" s="269"/>
      <c r="E22" s="269"/>
      <c r="F22" s="269"/>
      <c r="G22" s="269"/>
      <c r="H22" s="269"/>
      <c r="I22" s="269"/>
    </row>
    <row r="23" spans="1:9" x14ac:dyDescent="0.25">
      <c r="A23" s="269"/>
      <c r="B23" s="269"/>
      <c r="C23" s="269"/>
      <c r="D23" s="269"/>
      <c r="E23" s="269"/>
      <c r="F23" s="269"/>
      <c r="G23" s="269"/>
      <c r="H23" s="269"/>
      <c r="I23" s="269"/>
    </row>
    <row r="24" spans="1:9" x14ac:dyDescent="0.25">
      <c r="A24" s="268" t="s">
        <v>341</v>
      </c>
      <c r="B24" s="268"/>
      <c r="C24" s="268"/>
      <c r="D24" s="268"/>
      <c r="E24" s="268"/>
      <c r="F24" s="268"/>
      <c r="G24" s="268"/>
      <c r="H24" s="268"/>
    </row>
    <row r="25" spans="1:9" x14ac:dyDescent="0.25">
      <c r="A25" s="268"/>
      <c r="B25" s="268"/>
      <c r="C25" s="268"/>
      <c r="D25" s="268"/>
      <c r="E25" s="268"/>
      <c r="F25" s="268"/>
      <c r="G25" s="268"/>
      <c r="H25" s="268"/>
    </row>
    <row r="26" spans="1:9" x14ac:dyDescent="0.25">
      <c r="A26" s="268"/>
      <c r="B26" s="268"/>
      <c r="C26" s="268"/>
      <c r="D26" s="268"/>
      <c r="E26" s="268"/>
      <c r="F26" s="268"/>
      <c r="G26" s="268"/>
      <c r="H26" s="268"/>
    </row>
    <row r="27" spans="1:9" x14ac:dyDescent="0.25">
      <c r="A27" s="269" t="s">
        <v>342</v>
      </c>
      <c r="B27" s="269"/>
      <c r="C27" s="269"/>
      <c r="D27" s="269"/>
      <c r="E27" s="269"/>
      <c r="F27" s="269"/>
      <c r="G27" s="269"/>
      <c r="H27" s="269"/>
      <c r="I27" s="269"/>
    </row>
    <row r="28" spans="1:9" x14ac:dyDescent="0.25">
      <c r="A28" s="269"/>
      <c r="B28" s="269"/>
      <c r="C28" s="269"/>
      <c r="D28" s="269"/>
      <c r="E28" s="269"/>
      <c r="F28" s="269"/>
      <c r="G28" s="269"/>
      <c r="H28" s="269"/>
      <c r="I28" s="269"/>
    </row>
    <row r="29" spans="1:9" x14ac:dyDescent="0.25">
      <c r="A29" s="269"/>
      <c r="B29" s="269"/>
      <c r="C29" s="269"/>
      <c r="D29" s="269"/>
      <c r="E29" s="269"/>
      <c r="F29" s="269"/>
      <c r="G29" s="269"/>
      <c r="H29" s="269"/>
      <c r="I29" s="269"/>
    </row>
    <row r="30" spans="1:9" x14ac:dyDescent="0.25">
      <c r="A30" s="269"/>
      <c r="B30" s="269"/>
      <c r="C30" s="269"/>
      <c r="D30" s="269"/>
      <c r="E30" s="269"/>
      <c r="F30" s="269"/>
      <c r="G30" s="269"/>
      <c r="H30" s="269"/>
      <c r="I30" s="269"/>
    </row>
    <row r="31" spans="1:9" x14ac:dyDescent="0.25">
      <c r="A31" s="269"/>
      <c r="B31" s="269"/>
      <c r="C31" s="269"/>
      <c r="D31" s="269"/>
      <c r="E31" s="269"/>
      <c r="F31" s="269"/>
      <c r="G31" s="269"/>
      <c r="H31" s="269"/>
      <c r="I31" s="269"/>
    </row>
    <row r="32" spans="1:9" x14ac:dyDescent="0.25">
      <c r="A32" s="269"/>
      <c r="B32" s="269"/>
      <c r="C32" s="269"/>
      <c r="D32" s="269"/>
      <c r="E32" s="269"/>
      <c r="F32" s="269"/>
      <c r="G32" s="269"/>
      <c r="H32" s="269"/>
      <c r="I32" s="269"/>
    </row>
    <row r="33" spans="1:9" x14ac:dyDescent="0.25">
      <c r="A33" s="269"/>
      <c r="B33" s="269"/>
      <c r="C33" s="269"/>
      <c r="D33" s="269"/>
      <c r="E33" s="269"/>
      <c r="F33" s="269"/>
      <c r="G33" s="269"/>
      <c r="H33" s="269"/>
      <c r="I33" s="269"/>
    </row>
    <row r="34" spans="1:9" x14ac:dyDescent="0.25">
      <c r="A34" s="269"/>
      <c r="B34" s="269"/>
      <c r="C34" s="269"/>
      <c r="D34" s="269"/>
      <c r="E34" s="269"/>
      <c r="F34" s="269"/>
      <c r="G34" s="269"/>
      <c r="H34" s="269"/>
      <c r="I34" s="269"/>
    </row>
    <row r="35" spans="1:9" x14ac:dyDescent="0.25">
      <c r="A35" s="269"/>
      <c r="B35" s="269"/>
      <c r="C35" s="269"/>
      <c r="D35" s="269"/>
      <c r="E35" s="269"/>
      <c r="F35" s="269"/>
      <c r="G35" s="269"/>
      <c r="H35" s="269"/>
      <c r="I35" s="269"/>
    </row>
    <row r="36" spans="1:9" x14ac:dyDescent="0.25">
      <c r="A36" s="269"/>
      <c r="B36" s="269"/>
      <c r="C36" s="269"/>
      <c r="D36" s="269"/>
      <c r="E36" s="269"/>
      <c r="F36" s="269"/>
      <c r="G36" s="269"/>
      <c r="H36" s="269"/>
      <c r="I36" s="269"/>
    </row>
    <row r="37" spans="1:9" x14ac:dyDescent="0.25">
      <c r="A37" s="269"/>
      <c r="B37" s="269"/>
      <c r="C37" s="269"/>
      <c r="D37" s="269"/>
      <c r="E37" s="269"/>
      <c r="F37" s="269"/>
      <c r="G37" s="269"/>
      <c r="H37" s="269"/>
      <c r="I37" s="269"/>
    </row>
    <row r="38" spans="1:9" x14ac:dyDescent="0.25">
      <c r="A38" s="269"/>
      <c r="B38" s="269"/>
      <c r="C38" s="269"/>
      <c r="D38" s="269"/>
      <c r="E38" s="269"/>
      <c r="F38" s="269"/>
      <c r="G38" s="269"/>
      <c r="H38" s="269"/>
      <c r="I38" s="269"/>
    </row>
    <row r="39" spans="1:9" x14ac:dyDescent="0.25">
      <c r="A39" s="269"/>
      <c r="B39" s="269"/>
      <c r="C39" s="269"/>
      <c r="D39" s="269"/>
      <c r="E39" s="269"/>
      <c r="F39" s="269"/>
      <c r="G39" s="269"/>
      <c r="H39" s="269"/>
      <c r="I39" s="269"/>
    </row>
    <row r="40" spans="1:9" x14ac:dyDescent="0.25">
      <c r="A40" s="269" t="s">
        <v>340</v>
      </c>
      <c r="B40" s="269"/>
      <c r="C40" s="269"/>
      <c r="D40" s="269"/>
      <c r="E40" s="269"/>
      <c r="F40" s="269"/>
      <c r="G40" s="269"/>
      <c r="H40" s="269"/>
      <c r="I40" s="269"/>
    </row>
    <row r="41" spans="1:9" x14ac:dyDescent="0.25">
      <c r="A41" s="269"/>
      <c r="B41" s="269"/>
      <c r="C41" s="269"/>
      <c r="D41" s="269"/>
      <c r="E41" s="269"/>
      <c r="F41" s="269"/>
      <c r="G41" s="269"/>
      <c r="H41" s="269"/>
      <c r="I41" s="269"/>
    </row>
    <row r="42" spans="1:9" x14ac:dyDescent="0.25">
      <c r="A42" s="269"/>
      <c r="B42" s="269"/>
      <c r="C42" s="269"/>
      <c r="D42" s="269"/>
      <c r="E42" s="269"/>
      <c r="F42" s="269"/>
      <c r="G42" s="269"/>
      <c r="H42" s="269"/>
      <c r="I42" s="269"/>
    </row>
    <row r="43" spans="1:9" x14ac:dyDescent="0.25">
      <c r="A43" s="269"/>
      <c r="B43" s="269"/>
      <c r="C43" s="269"/>
      <c r="D43" s="269"/>
      <c r="E43" s="269"/>
      <c r="F43" s="269"/>
      <c r="G43" s="269"/>
      <c r="H43" s="269"/>
      <c r="I43" s="269"/>
    </row>
  </sheetData>
  <mergeCells count="9">
    <mergeCell ref="A24:H26"/>
    <mergeCell ref="A27:I39"/>
    <mergeCell ref="A40:I43"/>
    <mergeCell ref="A4:I8"/>
    <mergeCell ref="A9:I10"/>
    <mergeCell ref="A11:I14"/>
    <mergeCell ref="A15:I17"/>
    <mergeCell ref="A18:I20"/>
    <mergeCell ref="A21:I23"/>
  </mergeCells>
  <pageMargins left="0.70866141732283472" right="0"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workbookViewId="0">
      <selection activeCell="B11" sqref="B11"/>
    </sheetView>
  </sheetViews>
  <sheetFormatPr defaultRowHeight="15" x14ac:dyDescent="0.25"/>
  <cols>
    <col min="1" max="1" width="85.42578125" customWidth="1"/>
    <col min="2" max="2" width="13.28515625" customWidth="1"/>
  </cols>
  <sheetData>
    <row r="1" spans="1:2" x14ac:dyDescent="0.25">
      <c r="A1" s="176" t="s">
        <v>302</v>
      </c>
      <c r="B1" s="201">
        <v>374096</v>
      </c>
    </row>
    <row r="2" spans="1:2" x14ac:dyDescent="0.25">
      <c r="A2" s="176" t="s">
        <v>303</v>
      </c>
      <c r="B2" s="201">
        <v>372402</v>
      </c>
    </row>
    <row r="3" spans="1:2" s="199" customFormat="1" x14ac:dyDescent="0.25">
      <c r="A3" s="197" t="s">
        <v>304</v>
      </c>
      <c r="B3" s="200">
        <f>B1-B2</f>
        <v>1694</v>
      </c>
    </row>
    <row r="4" spans="1:2" x14ac:dyDescent="0.25">
      <c r="A4" s="176" t="s">
        <v>305</v>
      </c>
      <c r="B4" s="201"/>
    </row>
    <row r="5" spans="1:2" ht="30" x14ac:dyDescent="0.25">
      <c r="A5" s="176" t="s">
        <v>306</v>
      </c>
      <c r="B5" s="201"/>
    </row>
    <row r="6" spans="1:2" ht="30" x14ac:dyDescent="0.25">
      <c r="A6" s="176" t="s">
        <v>307</v>
      </c>
      <c r="B6" s="201"/>
    </row>
    <row r="7" spans="1:2" x14ac:dyDescent="0.25">
      <c r="A7" s="176" t="s">
        <v>308</v>
      </c>
      <c r="B7" s="201"/>
    </row>
    <row r="8" spans="1:2" ht="30" x14ac:dyDescent="0.25">
      <c r="A8" s="176" t="s">
        <v>309</v>
      </c>
      <c r="B8" s="201">
        <v>6720</v>
      </c>
    </row>
    <row r="9" spans="1:2" ht="30" x14ac:dyDescent="0.25">
      <c r="A9" s="176" t="s">
        <v>310</v>
      </c>
      <c r="B9" s="201">
        <v>3343</v>
      </c>
    </row>
    <row r="10" spans="1:2" ht="30" x14ac:dyDescent="0.25">
      <c r="A10" s="176" t="s">
        <v>311</v>
      </c>
      <c r="B10" s="201"/>
    </row>
    <row r="11" spans="1:2" s="199" customFormat="1" x14ac:dyDescent="0.25">
      <c r="A11" s="197" t="s">
        <v>312</v>
      </c>
      <c r="B11" s="198">
        <f>+B3+B5+B6+B7+B8-B9-B10</f>
        <v>5071</v>
      </c>
    </row>
    <row r="12" spans="1:2" s="199" customFormat="1" x14ac:dyDescent="0.25">
      <c r="A12" s="197" t="s">
        <v>313</v>
      </c>
      <c r="B12" s="198">
        <f>+B13+B14</f>
        <v>5071</v>
      </c>
    </row>
    <row r="13" spans="1:2" x14ac:dyDescent="0.25">
      <c r="A13" s="176" t="s">
        <v>314</v>
      </c>
      <c r="B13" s="201"/>
    </row>
    <row r="14" spans="1:2" x14ac:dyDescent="0.25">
      <c r="A14" s="176" t="s">
        <v>315</v>
      </c>
      <c r="B14" s="201">
        <v>5071</v>
      </c>
    </row>
    <row r="17" spans="3:12" x14ac:dyDescent="0.25">
      <c r="C17" s="178"/>
      <c r="D17" s="178"/>
      <c r="E17" s="178"/>
      <c r="F17" s="178"/>
      <c r="G17" s="178"/>
      <c r="H17" s="178"/>
      <c r="I17" s="178"/>
      <c r="J17" s="178"/>
      <c r="K17" s="178"/>
      <c r="L17" s="178"/>
    </row>
    <row r="18" spans="3:12" x14ac:dyDescent="0.25">
      <c r="C18" s="178"/>
      <c r="D18" s="178"/>
      <c r="E18" s="178"/>
      <c r="F18" s="178"/>
      <c r="G18" s="178"/>
      <c r="H18" s="178"/>
      <c r="I18" s="178"/>
      <c r="J18" s="178"/>
      <c r="K18" s="178"/>
      <c r="L18" s="178"/>
    </row>
    <row r="19" spans="3:12" x14ac:dyDescent="0.25">
      <c r="C19" s="178"/>
      <c r="D19" s="178"/>
      <c r="E19" s="178"/>
      <c r="F19" s="178"/>
      <c r="G19" s="178"/>
      <c r="H19" s="178"/>
      <c r="I19" s="178"/>
      <c r="J19" s="178"/>
      <c r="K19" s="178"/>
      <c r="L19" s="178"/>
    </row>
    <row r="20" spans="3:12" x14ac:dyDescent="0.25">
      <c r="C20" s="178"/>
      <c r="D20" s="178"/>
      <c r="E20" s="178"/>
      <c r="F20" s="178"/>
      <c r="G20" s="178"/>
      <c r="H20" s="178"/>
      <c r="I20" s="178"/>
      <c r="J20" s="178"/>
      <c r="K20" s="178"/>
      <c r="L20" s="178"/>
    </row>
    <row r="21" spans="3:12" x14ac:dyDescent="0.25">
      <c r="C21" s="2"/>
      <c r="D21" s="2"/>
      <c r="E21" s="2"/>
      <c r="F21" s="2"/>
      <c r="G21" s="2"/>
      <c r="H21" s="2"/>
      <c r="I21" s="2"/>
      <c r="J21" s="2"/>
      <c r="K21" s="2"/>
      <c r="L21" s="2"/>
    </row>
    <row r="22" spans="3:12" x14ac:dyDescent="0.25">
      <c r="C22" s="2"/>
      <c r="D22" s="2"/>
      <c r="E22" s="2"/>
      <c r="F22" s="2"/>
      <c r="G22" s="2"/>
      <c r="H22" s="2"/>
      <c r="I22" s="2"/>
      <c r="J22" s="2"/>
      <c r="K22" s="2"/>
      <c r="L22" s="2"/>
    </row>
    <row r="23" spans="3:12" x14ac:dyDescent="0.25">
      <c r="C23" s="187"/>
      <c r="D23" s="187"/>
      <c r="E23" s="187"/>
      <c r="F23" s="187"/>
      <c r="G23" s="187"/>
      <c r="H23" s="187"/>
      <c r="I23" s="187"/>
      <c r="J23" s="187"/>
      <c r="K23" s="187"/>
      <c r="L23" s="187"/>
    </row>
    <row r="24" spans="3:12" x14ac:dyDescent="0.25">
      <c r="C24" s="187"/>
      <c r="D24" s="187"/>
      <c r="E24" s="187"/>
      <c r="F24" s="187"/>
      <c r="G24" s="187"/>
      <c r="H24" s="187"/>
      <c r="I24" s="187"/>
      <c r="J24" s="187"/>
      <c r="K24" s="187"/>
      <c r="L24" s="187"/>
    </row>
    <row r="25" spans="3:12" x14ac:dyDescent="0.25">
      <c r="C25" s="179"/>
      <c r="D25" s="179"/>
      <c r="E25" s="179"/>
      <c r="F25" s="179"/>
      <c r="G25" s="179"/>
      <c r="H25" s="179"/>
      <c r="I25" s="179"/>
      <c r="J25" s="179"/>
      <c r="K25" s="179"/>
      <c r="L25" s="179"/>
    </row>
    <row r="26" spans="3:12" x14ac:dyDescent="0.25">
      <c r="C26" s="179"/>
      <c r="D26" s="179"/>
      <c r="E26" s="179"/>
      <c r="F26" s="179"/>
      <c r="G26" s="179"/>
      <c r="H26" s="179"/>
      <c r="I26" s="179"/>
      <c r="J26" s="179"/>
      <c r="K26" s="179"/>
      <c r="L26" s="179"/>
    </row>
    <row r="27" spans="3:12" x14ac:dyDescent="0.25">
      <c r="C27" s="186"/>
      <c r="D27" s="186"/>
      <c r="E27" s="186"/>
      <c r="F27" s="186"/>
      <c r="G27" s="186"/>
      <c r="H27" s="186"/>
      <c r="I27" s="186"/>
      <c r="J27" s="186"/>
      <c r="K27" s="186"/>
      <c r="L27" s="186"/>
    </row>
    <row r="28" spans="3:12" x14ac:dyDescent="0.25">
      <c r="C28" s="179"/>
      <c r="D28" s="179"/>
      <c r="E28" s="179"/>
      <c r="F28" s="179"/>
      <c r="G28" s="179"/>
      <c r="H28" s="179"/>
      <c r="I28" s="179"/>
      <c r="J28" s="179"/>
      <c r="K28" s="179"/>
      <c r="L28" s="179"/>
    </row>
    <row r="29" spans="3:12" x14ac:dyDescent="0.25">
      <c r="C29" s="186"/>
      <c r="D29" s="186"/>
      <c r="E29" s="186"/>
      <c r="F29" s="186"/>
      <c r="G29" s="186"/>
      <c r="H29" s="186"/>
      <c r="I29" s="186"/>
      <c r="J29" s="186"/>
      <c r="K29" s="186"/>
      <c r="L29" s="186"/>
    </row>
    <row r="30" spans="3:12" x14ac:dyDescent="0.25">
      <c r="C30" s="179"/>
      <c r="D30" s="179"/>
      <c r="E30" s="179"/>
      <c r="F30" s="179"/>
      <c r="G30" s="179"/>
      <c r="H30" s="179"/>
      <c r="I30" s="179"/>
      <c r="J30" s="179"/>
      <c r="K30" s="179"/>
      <c r="L30" s="179"/>
    </row>
    <row r="31" spans="3:12" x14ac:dyDescent="0.25">
      <c r="C31" s="178"/>
      <c r="D31" s="178"/>
      <c r="E31" s="178"/>
      <c r="F31" s="178"/>
      <c r="G31" s="178"/>
      <c r="H31" s="178"/>
      <c r="I31" s="178"/>
      <c r="J31" s="178"/>
      <c r="K31" s="178"/>
      <c r="L31" s="178"/>
    </row>
    <row r="32" spans="3:12" x14ac:dyDescent="0.25">
      <c r="C32" s="178"/>
      <c r="D32" s="178"/>
      <c r="E32" s="178"/>
      <c r="F32" s="178"/>
      <c r="G32" s="178"/>
      <c r="H32" s="178"/>
      <c r="I32" s="178"/>
      <c r="J32" s="178"/>
      <c r="K32" s="178"/>
      <c r="L32" s="178"/>
    </row>
    <row r="33" spans="3:12" x14ac:dyDescent="0.25">
      <c r="C33" s="178"/>
      <c r="D33" s="178"/>
      <c r="E33" s="178"/>
      <c r="F33" s="178"/>
      <c r="G33" s="178"/>
      <c r="H33" s="178"/>
      <c r="I33" s="178"/>
      <c r="J33" s="178"/>
      <c r="K33" s="178"/>
      <c r="L33" s="178"/>
    </row>
    <row r="34" spans="3:12" x14ac:dyDescent="0.25">
      <c r="C34" s="178"/>
      <c r="D34" s="178"/>
      <c r="E34" s="178"/>
      <c r="F34" s="178"/>
      <c r="G34" s="178"/>
      <c r="H34" s="178"/>
      <c r="I34" s="178"/>
      <c r="J34" s="178"/>
      <c r="K34" s="178"/>
      <c r="L34" s="178"/>
    </row>
    <row r="35" spans="3:12" x14ac:dyDescent="0.25">
      <c r="C35" s="186"/>
      <c r="D35" s="186"/>
      <c r="E35" s="186"/>
      <c r="F35" s="186"/>
      <c r="G35" s="186"/>
      <c r="H35" s="186"/>
      <c r="I35" s="186"/>
      <c r="J35" s="186"/>
      <c r="K35" s="186"/>
      <c r="L35" s="186"/>
    </row>
    <row r="36" spans="3:12" x14ac:dyDescent="0.25">
      <c r="C36" s="186"/>
      <c r="D36" s="186"/>
      <c r="E36" s="186"/>
      <c r="F36" s="186"/>
      <c r="G36" s="186"/>
      <c r="H36" s="186"/>
      <c r="I36" s="186"/>
      <c r="J36" s="186"/>
      <c r="K36" s="186"/>
      <c r="L36" s="186"/>
    </row>
    <row r="37" spans="3:12" x14ac:dyDescent="0.25">
      <c r="C37" s="186"/>
      <c r="D37" s="186"/>
      <c r="E37" s="186"/>
      <c r="F37" s="186"/>
      <c r="G37" s="186"/>
      <c r="H37" s="186"/>
      <c r="I37" s="186"/>
      <c r="J37" s="186"/>
      <c r="K37" s="186"/>
      <c r="L37" s="186"/>
    </row>
    <row r="38" spans="3:12" x14ac:dyDescent="0.25">
      <c r="C38" s="179"/>
      <c r="D38" s="179"/>
      <c r="E38" s="179"/>
      <c r="F38" s="179"/>
      <c r="G38" s="179"/>
      <c r="H38" s="179"/>
      <c r="I38" s="179"/>
      <c r="J38" s="179"/>
      <c r="K38" s="179"/>
      <c r="L38" s="179"/>
    </row>
    <row r="39" spans="3:12" x14ac:dyDescent="0.25">
      <c r="C39" s="186"/>
      <c r="D39" s="186"/>
      <c r="E39" s="186"/>
      <c r="F39" s="186"/>
      <c r="G39" s="186"/>
      <c r="H39" s="186"/>
      <c r="I39" s="186"/>
      <c r="J39" s="186"/>
      <c r="K39" s="186"/>
      <c r="L39" s="186"/>
    </row>
    <row r="40" spans="3:12" x14ac:dyDescent="0.25">
      <c r="C40" s="188"/>
      <c r="D40" s="188"/>
      <c r="E40" s="188"/>
      <c r="F40" s="188"/>
      <c r="G40" s="188"/>
      <c r="H40" s="188"/>
      <c r="I40" s="188"/>
      <c r="J40" s="188"/>
      <c r="K40" s="188"/>
      <c r="L40" s="188"/>
    </row>
    <row r="41" spans="3:12" x14ac:dyDescent="0.25">
      <c r="C41" s="188"/>
      <c r="D41" s="188"/>
      <c r="E41" s="188"/>
      <c r="F41" s="188"/>
      <c r="G41" s="188"/>
      <c r="H41" s="188"/>
      <c r="I41" s="188"/>
      <c r="J41" s="188"/>
      <c r="K41" s="188"/>
      <c r="L41" s="188"/>
    </row>
    <row r="42" spans="3:12" x14ac:dyDescent="0.25">
      <c r="C42" s="177"/>
      <c r="D42" s="177"/>
      <c r="E42" s="177"/>
      <c r="F42" s="177"/>
      <c r="G42" s="177"/>
      <c r="H42" s="177"/>
      <c r="I42" s="177"/>
      <c r="J42" s="177"/>
      <c r="K42" s="177"/>
      <c r="L42" s="177"/>
    </row>
    <row r="43" spans="3:12" x14ac:dyDescent="0.25">
      <c r="C43" s="186"/>
      <c r="D43" s="186"/>
      <c r="E43" s="186"/>
      <c r="F43" s="186"/>
      <c r="G43" s="186"/>
      <c r="H43" s="186"/>
      <c r="I43" s="186"/>
      <c r="J43" s="186"/>
      <c r="K43" s="186"/>
      <c r="L43" s="186"/>
    </row>
    <row r="44" spans="3:12" x14ac:dyDescent="0.25">
      <c r="C44" s="178"/>
      <c r="D44" s="178"/>
      <c r="E44" s="178"/>
      <c r="F44" s="178"/>
      <c r="G44" s="178"/>
      <c r="H44" s="178"/>
      <c r="I44" s="178"/>
      <c r="J44" s="178"/>
      <c r="K44" s="178"/>
      <c r="L44" s="178"/>
    </row>
    <row r="45" spans="3:12" x14ac:dyDescent="0.25">
      <c r="C45" s="178"/>
      <c r="D45" s="178"/>
      <c r="E45" s="178"/>
      <c r="F45" s="178"/>
      <c r="G45" s="178"/>
      <c r="H45" s="178"/>
      <c r="I45" s="178"/>
      <c r="J45" s="178"/>
      <c r="K45" s="178"/>
      <c r="L45" s="178"/>
    </row>
    <row r="46" spans="3:12" x14ac:dyDescent="0.25">
      <c r="C46" s="179"/>
      <c r="D46" s="179"/>
      <c r="E46" s="179"/>
      <c r="F46" s="179"/>
      <c r="G46" s="179"/>
      <c r="H46" s="179"/>
      <c r="I46" s="179"/>
      <c r="J46" s="179"/>
      <c r="K46" s="179"/>
      <c r="L46" s="179"/>
    </row>
    <row r="47" spans="3:12" x14ac:dyDescent="0.25">
      <c r="C47" s="179"/>
      <c r="D47" s="189"/>
      <c r="E47" s="189"/>
      <c r="F47" s="189"/>
      <c r="G47" s="189"/>
      <c r="H47" s="189"/>
      <c r="I47" s="189"/>
      <c r="J47" s="189"/>
      <c r="K47" s="190"/>
      <c r="L47" s="190"/>
    </row>
    <row r="48" spans="3:12" x14ac:dyDescent="0.25">
      <c r="C48" s="179"/>
      <c r="D48" s="189"/>
      <c r="E48" s="189"/>
      <c r="F48" s="189"/>
      <c r="G48" s="189"/>
      <c r="H48" s="189"/>
      <c r="I48" s="189"/>
      <c r="J48" s="189"/>
      <c r="K48" s="190"/>
      <c r="L48" s="190"/>
    </row>
    <row r="49" spans="3:12" x14ac:dyDescent="0.25">
      <c r="C49" s="179"/>
      <c r="D49" s="189"/>
      <c r="E49" s="189"/>
      <c r="F49" s="189"/>
      <c r="G49" s="189"/>
      <c r="H49" s="189"/>
      <c r="I49" s="189"/>
      <c r="J49" s="189"/>
      <c r="K49" s="190"/>
      <c r="L49" s="190"/>
    </row>
    <row r="50" spans="3:12" x14ac:dyDescent="0.25">
      <c r="C50" s="179"/>
      <c r="D50" s="189"/>
      <c r="E50" s="189"/>
      <c r="F50" s="189"/>
      <c r="G50" s="189"/>
      <c r="H50" s="189"/>
      <c r="I50" s="189"/>
      <c r="J50" s="189"/>
      <c r="K50" s="190"/>
      <c r="L50" s="190"/>
    </row>
    <row r="51" spans="3:12" x14ac:dyDescent="0.25">
      <c r="C51" s="179"/>
      <c r="D51" s="189"/>
      <c r="E51" s="189"/>
      <c r="F51" s="189"/>
      <c r="G51" s="189"/>
      <c r="H51" s="189"/>
      <c r="I51" s="189"/>
      <c r="J51" s="189"/>
      <c r="K51" s="190"/>
      <c r="L51" s="190"/>
    </row>
    <row r="52" spans="3:12" x14ac:dyDescent="0.25">
      <c r="C52" s="179"/>
      <c r="D52" s="189"/>
      <c r="E52" s="189"/>
      <c r="F52" s="189"/>
      <c r="G52" s="189"/>
      <c r="H52" s="189"/>
      <c r="I52" s="189"/>
      <c r="J52" s="189"/>
      <c r="K52" s="190"/>
      <c r="L52" s="190"/>
    </row>
    <row r="53" spans="3:12" x14ac:dyDescent="0.25">
      <c r="C53" s="179"/>
      <c r="D53" s="189"/>
      <c r="E53" s="189"/>
      <c r="F53" s="189"/>
      <c r="G53" s="189"/>
      <c r="H53" s="189"/>
      <c r="I53" s="189"/>
      <c r="J53" s="189"/>
      <c r="K53" s="190"/>
      <c r="L53" s="190"/>
    </row>
    <row r="54" spans="3:12" x14ac:dyDescent="0.25">
      <c r="C54" s="179"/>
      <c r="D54" s="189"/>
      <c r="E54" s="189"/>
      <c r="F54" s="189"/>
      <c r="G54" s="189"/>
      <c r="H54" s="189"/>
      <c r="I54" s="189"/>
      <c r="J54" s="189"/>
      <c r="K54" s="190"/>
      <c r="L54" s="190"/>
    </row>
    <row r="55" spans="3:12" x14ac:dyDescent="0.25">
      <c r="C55" s="179"/>
      <c r="D55" s="189"/>
      <c r="E55" s="189"/>
      <c r="F55" s="189"/>
      <c r="G55" s="189"/>
      <c r="H55" s="189"/>
      <c r="I55" s="189"/>
      <c r="J55" s="189"/>
      <c r="K55" s="190"/>
      <c r="L55" s="190"/>
    </row>
    <row r="56" spans="3:12" x14ac:dyDescent="0.25">
      <c r="C56" s="179"/>
      <c r="D56" s="189"/>
      <c r="E56" s="189"/>
      <c r="F56" s="189"/>
      <c r="G56" s="189"/>
      <c r="H56" s="189"/>
      <c r="I56" s="189"/>
      <c r="J56" s="189"/>
      <c r="K56" s="190"/>
      <c r="L56" s="190"/>
    </row>
    <row r="57" spans="3:12" x14ac:dyDescent="0.25">
      <c r="C57" s="179"/>
      <c r="D57" s="189"/>
      <c r="E57" s="189"/>
      <c r="F57" s="189"/>
      <c r="G57" s="189"/>
      <c r="H57" s="189"/>
      <c r="I57" s="189"/>
      <c r="J57" s="189"/>
      <c r="K57" s="190"/>
      <c r="L57" s="190"/>
    </row>
    <row r="58" spans="3:12" x14ac:dyDescent="0.25">
      <c r="C58" s="179"/>
      <c r="D58" s="189"/>
      <c r="E58" s="189"/>
      <c r="F58" s="189"/>
      <c r="G58" s="189"/>
      <c r="H58" s="189"/>
      <c r="I58" s="189"/>
      <c r="J58" s="189"/>
      <c r="K58" s="190"/>
      <c r="L58" s="190"/>
    </row>
    <row r="59" spans="3:12" x14ac:dyDescent="0.25">
      <c r="C59" s="179"/>
      <c r="D59" s="189"/>
      <c r="E59" s="189"/>
      <c r="F59" s="189"/>
      <c r="G59" s="189"/>
      <c r="H59" s="189"/>
      <c r="I59" s="189"/>
      <c r="J59" s="189"/>
      <c r="K59" s="190"/>
      <c r="L59" s="190"/>
    </row>
    <row r="60" spans="3:12" x14ac:dyDescent="0.25">
      <c r="C60" s="179"/>
      <c r="D60" s="189"/>
      <c r="E60" s="189"/>
      <c r="F60" s="189"/>
      <c r="G60" s="189"/>
      <c r="H60" s="189"/>
      <c r="I60" s="189"/>
      <c r="J60" s="189"/>
      <c r="K60" s="190"/>
      <c r="L60" s="190"/>
    </row>
    <row r="61" spans="3:12" x14ac:dyDescent="0.25">
      <c r="C61" s="175"/>
      <c r="D61" s="175"/>
      <c r="E61" s="175"/>
      <c r="F61" s="175"/>
      <c r="G61" s="175"/>
      <c r="H61" s="175"/>
      <c r="I61" s="175"/>
      <c r="J61" s="175"/>
      <c r="K61" s="175"/>
      <c r="L61" s="175"/>
    </row>
  </sheetData>
  <sheetProtection password="CA05" sheet="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workbookViewId="0">
      <selection activeCell="E9" sqref="E9"/>
    </sheetView>
  </sheetViews>
  <sheetFormatPr defaultRowHeight="15" x14ac:dyDescent="0.25"/>
  <cols>
    <col min="1" max="1" width="52.28515625" customWidth="1"/>
    <col min="2" max="2" width="19.140625" customWidth="1"/>
    <col min="3" max="3" width="17.140625" customWidth="1"/>
    <col min="4" max="4" width="19.5703125" customWidth="1"/>
    <col min="5" max="5" width="14.5703125" customWidth="1"/>
  </cols>
  <sheetData>
    <row r="1" spans="1:6" x14ac:dyDescent="0.25">
      <c r="A1" s="272"/>
      <c r="B1" s="274" t="s">
        <v>150</v>
      </c>
      <c r="C1" s="274" t="s">
        <v>166</v>
      </c>
      <c r="D1" s="274" t="s">
        <v>298</v>
      </c>
      <c r="E1" s="274" t="s">
        <v>328</v>
      </c>
      <c r="F1" s="86"/>
    </row>
    <row r="2" spans="1:6" ht="30" customHeight="1" thickBot="1" x14ac:dyDescent="0.3">
      <c r="A2" s="273"/>
      <c r="B2" s="275"/>
      <c r="C2" s="275"/>
      <c r="D2" s="275"/>
      <c r="E2" s="275"/>
      <c r="F2" s="86"/>
    </row>
    <row r="3" spans="1:6" ht="15.75" thickBot="1" x14ac:dyDescent="0.3">
      <c r="A3" s="21">
        <v>1</v>
      </c>
      <c r="B3" s="3">
        <v>2</v>
      </c>
      <c r="C3" s="3">
        <v>3</v>
      </c>
      <c r="D3" s="1">
        <v>4</v>
      </c>
      <c r="E3" s="3">
        <v>5</v>
      </c>
      <c r="F3" s="86"/>
    </row>
    <row r="4" spans="1:6" ht="27" x14ac:dyDescent="0.25">
      <c r="A4" s="216" t="s">
        <v>167</v>
      </c>
      <c r="B4" s="217"/>
      <c r="C4" s="96"/>
      <c r="D4" s="20"/>
      <c r="E4" s="106"/>
      <c r="F4" s="88"/>
    </row>
    <row r="5" spans="1:6" x14ac:dyDescent="0.25">
      <c r="A5" s="218" t="s">
        <v>168</v>
      </c>
      <c r="B5" s="219"/>
      <c r="C5" s="202">
        <f>C6+C17</f>
        <v>0</v>
      </c>
      <c r="D5" s="202">
        <f>D6+D17</f>
        <v>359109</v>
      </c>
      <c r="E5" s="203" t="str">
        <f>IF(OR(ISBLANK(C5),C5=0),"",D5/C5)</f>
        <v/>
      </c>
      <c r="F5" s="90"/>
    </row>
    <row r="6" spans="1:6" x14ac:dyDescent="0.25">
      <c r="A6" s="220" t="s">
        <v>169</v>
      </c>
      <c r="B6" s="221">
        <v>7</v>
      </c>
      <c r="C6" s="204">
        <f>C7+C11+C14+C15+C16+C18</f>
        <v>0</v>
      </c>
      <c r="D6" s="204">
        <f>D7+D11+D14+D15+D16+D18</f>
        <v>359109</v>
      </c>
      <c r="E6" s="205" t="str">
        <f t="shared" ref="E6:E45" si="0">IF(OR(ISBLANK(C6),C6=0),"",D6/C6)</f>
        <v/>
      </c>
      <c r="F6" s="91"/>
    </row>
    <row r="7" spans="1:6" x14ac:dyDescent="0.25">
      <c r="A7" s="222" t="s">
        <v>170</v>
      </c>
      <c r="B7" s="223">
        <v>71</v>
      </c>
      <c r="C7" s="206">
        <f>SUM(C8:C10)</f>
        <v>0</v>
      </c>
      <c r="D7" s="206">
        <f>SUM(D8:D10)</f>
        <v>139728</v>
      </c>
      <c r="E7" s="207" t="str">
        <f t="shared" si="0"/>
        <v/>
      </c>
      <c r="F7" s="91"/>
    </row>
    <row r="8" spans="1:6" x14ac:dyDescent="0.25">
      <c r="A8" s="224" t="s">
        <v>171</v>
      </c>
      <c r="B8" s="225">
        <v>711</v>
      </c>
      <c r="C8" s="208"/>
      <c r="D8" s="208">
        <v>93059</v>
      </c>
      <c r="E8" s="212" t="str">
        <f t="shared" si="0"/>
        <v/>
      </c>
      <c r="F8" s="91"/>
    </row>
    <row r="9" spans="1:6" x14ac:dyDescent="0.25">
      <c r="A9" s="224" t="s">
        <v>172</v>
      </c>
      <c r="B9" s="225">
        <v>714</v>
      </c>
      <c r="C9" s="208"/>
      <c r="D9" s="208"/>
      <c r="E9" s="212" t="str">
        <f t="shared" si="0"/>
        <v/>
      </c>
      <c r="F9" s="91"/>
    </row>
    <row r="10" spans="1:6" x14ac:dyDescent="0.25">
      <c r="A10" s="224" t="s">
        <v>173</v>
      </c>
      <c r="B10" s="225" t="s">
        <v>174</v>
      </c>
      <c r="C10" s="208"/>
      <c r="D10" s="208">
        <v>46669</v>
      </c>
      <c r="E10" s="212" t="str">
        <f t="shared" si="0"/>
        <v/>
      </c>
      <c r="F10" s="91"/>
    </row>
    <row r="11" spans="1:6" x14ac:dyDescent="0.25">
      <c r="A11" s="222" t="s">
        <v>175</v>
      </c>
      <c r="B11" s="223">
        <v>74</v>
      </c>
      <c r="C11" s="130">
        <f>SUM(C12:C13)</f>
        <v>0</v>
      </c>
      <c r="D11" s="130">
        <f>SUM(D12:D13)</f>
        <v>7076</v>
      </c>
      <c r="E11" s="207" t="str">
        <f t="shared" si="0"/>
        <v/>
      </c>
      <c r="F11" s="91"/>
    </row>
    <row r="12" spans="1:6" x14ac:dyDescent="0.25">
      <c r="A12" s="224" t="s">
        <v>176</v>
      </c>
      <c r="B12" s="225">
        <v>7411</v>
      </c>
      <c r="C12" s="208"/>
      <c r="D12" s="208">
        <v>353</v>
      </c>
      <c r="E12" s="212" t="str">
        <f t="shared" si="0"/>
        <v/>
      </c>
      <c r="F12" s="91"/>
    </row>
    <row r="13" spans="1:6" ht="27" x14ac:dyDescent="0.25">
      <c r="A13" s="224" t="s">
        <v>177</v>
      </c>
      <c r="B13" s="225">
        <v>7415</v>
      </c>
      <c r="C13" s="208"/>
      <c r="D13" s="208">
        <v>6723</v>
      </c>
      <c r="E13" s="212" t="str">
        <f t="shared" si="0"/>
        <v/>
      </c>
      <c r="F13" s="91"/>
    </row>
    <row r="14" spans="1:6" ht="27" x14ac:dyDescent="0.25">
      <c r="A14" s="224" t="s">
        <v>178</v>
      </c>
      <c r="B14" s="225">
        <v>772</v>
      </c>
      <c r="C14" s="208"/>
      <c r="D14" s="208">
        <v>299</v>
      </c>
      <c r="E14" s="212" t="str">
        <f t="shared" si="0"/>
        <v/>
      </c>
      <c r="F14" s="91"/>
    </row>
    <row r="15" spans="1:6" x14ac:dyDescent="0.25">
      <c r="A15" s="224" t="s">
        <v>179</v>
      </c>
      <c r="B15" s="225" t="s">
        <v>180</v>
      </c>
      <c r="C15" s="208"/>
      <c r="D15" s="208"/>
      <c r="E15" s="212" t="str">
        <f t="shared" si="0"/>
        <v/>
      </c>
      <c r="F15" s="91"/>
    </row>
    <row r="16" spans="1:6" x14ac:dyDescent="0.25">
      <c r="A16" s="224" t="s">
        <v>181</v>
      </c>
      <c r="B16" s="225">
        <v>733</v>
      </c>
      <c r="C16" s="208"/>
      <c r="D16" s="208">
        <v>212006</v>
      </c>
      <c r="E16" s="212" t="str">
        <f t="shared" si="0"/>
        <v/>
      </c>
      <c r="F16" s="91"/>
    </row>
    <row r="17" spans="1:6" x14ac:dyDescent="0.25">
      <c r="A17" s="226" t="s">
        <v>182</v>
      </c>
      <c r="B17" s="227">
        <v>8</v>
      </c>
      <c r="C17" s="209"/>
      <c r="D17" s="209"/>
      <c r="E17" s="213" t="str">
        <f t="shared" si="0"/>
        <v/>
      </c>
      <c r="F17" s="90"/>
    </row>
    <row r="18" spans="1:6" x14ac:dyDescent="0.25">
      <c r="A18" s="226" t="s">
        <v>60</v>
      </c>
      <c r="B18" s="227"/>
      <c r="C18" s="209"/>
      <c r="D18" s="209"/>
      <c r="E18" s="213" t="str">
        <f t="shared" si="0"/>
        <v/>
      </c>
      <c r="F18" s="90"/>
    </row>
    <row r="19" spans="1:6" x14ac:dyDescent="0.25">
      <c r="A19" s="218" t="s">
        <v>183</v>
      </c>
      <c r="B19" s="219"/>
      <c r="C19" s="172">
        <f>C20+C29</f>
        <v>0</v>
      </c>
      <c r="D19" s="172">
        <f>D20+D29</f>
        <v>364828</v>
      </c>
      <c r="E19" s="109" t="str">
        <f t="shared" si="0"/>
        <v/>
      </c>
      <c r="F19" s="90"/>
    </row>
    <row r="20" spans="1:6" x14ac:dyDescent="0.25">
      <c r="A20" s="220" t="s">
        <v>184</v>
      </c>
      <c r="B20" s="228">
        <v>4</v>
      </c>
      <c r="C20" s="137">
        <f>SUM(C21:C28)</f>
        <v>0</v>
      </c>
      <c r="D20" s="137">
        <f>SUM(D21:D28)</f>
        <v>340595</v>
      </c>
      <c r="E20" s="192" t="str">
        <f t="shared" si="0"/>
        <v/>
      </c>
      <c r="F20" s="91"/>
    </row>
    <row r="21" spans="1:6" x14ac:dyDescent="0.25">
      <c r="A21" s="224" t="s">
        <v>185</v>
      </c>
      <c r="B21" s="225">
        <v>41</v>
      </c>
      <c r="C21" s="208"/>
      <c r="D21" s="208">
        <v>96712</v>
      </c>
      <c r="E21" s="194" t="str">
        <f t="shared" si="0"/>
        <v/>
      </c>
      <c r="F21" s="91"/>
    </row>
    <row r="22" spans="1:6" x14ac:dyDescent="0.25">
      <c r="A22" s="224" t="s">
        <v>186</v>
      </c>
      <c r="B22" s="225">
        <v>42</v>
      </c>
      <c r="C22" s="208"/>
      <c r="D22" s="208">
        <v>134971</v>
      </c>
      <c r="E22" s="194" t="str">
        <f t="shared" si="0"/>
        <v/>
      </c>
      <c r="F22" s="91"/>
    </row>
    <row r="23" spans="1:6" x14ac:dyDescent="0.25">
      <c r="A23" s="224" t="s">
        <v>187</v>
      </c>
      <c r="B23" s="225">
        <v>44</v>
      </c>
      <c r="C23" s="208"/>
      <c r="D23" s="208">
        <v>696</v>
      </c>
      <c r="E23" s="194" t="str">
        <f t="shared" si="0"/>
        <v/>
      </c>
      <c r="F23" s="91"/>
    </row>
    <row r="24" spans="1:6" x14ac:dyDescent="0.25">
      <c r="A24" s="224" t="s">
        <v>188</v>
      </c>
      <c r="B24" s="225">
        <v>45</v>
      </c>
      <c r="C24" s="208"/>
      <c r="D24" s="208">
        <v>17411</v>
      </c>
      <c r="E24" s="194" t="str">
        <f t="shared" si="0"/>
        <v/>
      </c>
      <c r="F24" s="91"/>
    </row>
    <row r="25" spans="1:6" x14ac:dyDescent="0.25">
      <c r="A25" s="224" t="s">
        <v>189</v>
      </c>
      <c r="B25" s="225">
        <v>47</v>
      </c>
      <c r="C25" s="208"/>
      <c r="D25" s="208">
        <v>29472</v>
      </c>
      <c r="E25" s="194" t="str">
        <f t="shared" si="0"/>
        <v/>
      </c>
      <c r="F25" s="91"/>
    </row>
    <row r="26" spans="1:6" x14ac:dyDescent="0.25">
      <c r="A26" s="224" t="s">
        <v>190</v>
      </c>
      <c r="B26" s="225" t="s">
        <v>191</v>
      </c>
      <c r="C26" s="208"/>
      <c r="D26" s="208">
        <f>19499</f>
        <v>19499</v>
      </c>
      <c r="E26" s="194" t="str">
        <f t="shared" si="0"/>
        <v/>
      </c>
      <c r="F26" s="91"/>
    </row>
    <row r="27" spans="1:6" x14ac:dyDescent="0.25">
      <c r="A27" s="224" t="s">
        <v>192</v>
      </c>
      <c r="B27" s="229" t="s">
        <v>193</v>
      </c>
      <c r="C27" s="208"/>
      <c r="D27" s="208">
        <f>27982+11556</f>
        <v>39538</v>
      </c>
      <c r="E27" s="194" t="str">
        <f t="shared" si="0"/>
        <v/>
      </c>
      <c r="F27" s="91"/>
    </row>
    <row r="28" spans="1:6" x14ac:dyDescent="0.25">
      <c r="A28" s="224" t="s">
        <v>194</v>
      </c>
      <c r="B28" s="229" t="s">
        <v>195</v>
      </c>
      <c r="C28" s="208"/>
      <c r="D28" s="208">
        <f>1016+1280</f>
        <v>2296</v>
      </c>
      <c r="E28" s="194" t="str">
        <f t="shared" si="0"/>
        <v/>
      </c>
      <c r="F28" s="91"/>
    </row>
    <row r="29" spans="1:6" x14ac:dyDescent="0.25">
      <c r="A29" s="226" t="s">
        <v>196</v>
      </c>
      <c r="B29" s="225">
        <v>5</v>
      </c>
      <c r="C29" s="208"/>
      <c r="D29" s="208">
        <v>24233</v>
      </c>
      <c r="E29" s="194" t="str">
        <f t="shared" si="0"/>
        <v/>
      </c>
      <c r="F29" s="91"/>
    </row>
    <row r="30" spans="1:6" x14ac:dyDescent="0.25">
      <c r="A30" s="218" t="s">
        <v>197</v>
      </c>
      <c r="B30" s="230" t="s">
        <v>198</v>
      </c>
      <c r="C30" s="173">
        <f>C5-C19</f>
        <v>0</v>
      </c>
      <c r="D30" s="173">
        <f>D5-D19</f>
        <v>-5719</v>
      </c>
      <c r="E30" s="109" t="str">
        <f t="shared" si="0"/>
        <v/>
      </c>
      <c r="F30" s="91"/>
    </row>
    <row r="31" spans="1:6" x14ac:dyDescent="0.25">
      <c r="A31" s="231" t="s">
        <v>199</v>
      </c>
      <c r="B31" s="225">
        <v>62</v>
      </c>
      <c r="C31" s="208"/>
      <c r="D31" s="208"/>
      <c r="E31" s="194" t="str">
        <f t="shared" si="0"/>
        <v/>
      </c>
      <c r="F31" s="91"/>
    </row>
    <row r="32" spans="1:6" x14ac:dyDescent="0.25">
      <c r="A32" s="232" t="s">
        <v>200</v>
      </c>
      <c r="B32" s="223">
        <v>61</v>
      </c>
      <c r="C32" s="130">
        <f>C33+C36</f>
        <v>0</v>
      </c>
      <c r="D32" s="130">
        <f>D33+D36</f>
        <v>3343</v>
      </c>
      <c r="E32" s="193" t="str">
        <f t="shared" si="0"/>
        <v/>
      </c>
      <c r="F32" s="91"/>
    </row>
    <row r="33" spans="1:6" x14ac:dyDescent="0.25">
      <c r="A33" s="233" t="s">
        <v>201</v>
      </c>
      <c r="B33" s="234">
        <v>611</v>
      </c>
      <c r="C33" s="74">
        <f>SUM(C34:C35)</f>
        <v>0</v>
      </c>
      <c r="D33" s="74">
        <f>SUM(D34:D35)</f>
        <v>3343</v>
      </c>
      <c r="E33" s="195" t="str">
        <f t="shared" si="0"/>
        <v/>
      </c>
      <c r="F33" s="91"/>
    </row>
    <row r="34" spans="1:6" ht="27" x14ac:dyDescent="0.25">
      <c r="A34" s="224" t="s">
        <v>202</v>
      </c>
      <c r="B34" s="225" t="s">
        <v>203</v>
      </c>
      <c r="C34" s="208"/>
      <c r="D34" s="208">
        <v>3343</v>
      </c>
      <c r="E34" s="194" t="str">
        <f t="shared" si="0"/>
        <v/>
      </c>
      <c r="F34" s="91"/>
    </row>
    <row r="35" spans="1:6" ht="40.5" x14ac:dyDescent="0.25">
      <c r="A35" s="224" t="s">
        <v>204</v>
      </c>
      <c r="B35" s="225" t="s">
        <v>205</v>
      </c>
      <c r="C35" s="208"/>
      <c r="D35" s="208"/>
      <c r="E35" s="194" t="str">
        <f t="shared" si="0"/>
        <v/>
      </c>
      <c r="F35" s="91"/>
    </row>
    <row r="36" spans="1:6" x14ac:dyDescent="0.25">
      <c r="A36" s="224" t="s">
        <v>206</v>
      </c>
      <c r="B36" s="225">
        <v>612</v>
      </c>
      <c r="C36" s="208"/>
      <c r="D36" s="208"/>
      <c r="E36" s="194" t="str">
        <f t="shared" si="0"/>
        <v/>
      </c>
      <c r="F36" s="91"/>
    </row>
    <row r="37" spans="1:6" x14ac:dyDescent="0.25">
      <c r="A37" s="235" t="s">
        <v>207</v>
      </c>
      <c r="B37" s="230"/>
      <c r="C37" s="172">
        <f>C30-C31-C32</f>
        <v>0</v>
      </c>
      <c r="D37" s="172">
        <f>D30-D31-D32</f>
        <v>-9062</v>
      </c>
      <c r="E37" s="109" t="str">
        <f t="shared" si="0"/>
        <v/>
      </c>
      <c r="F37" s="90"/>
    </row>
    <row r="38" spans="1:6" x14ac:dyDescent="0.25">
      <c r="A38" s="226" t="s">
        <v>208</v>
      </c>
      <c r="B38" s="236"/>
      <c r="C38" s="210"/>
      <c r="D38" s="210"/>
      <c r="E38" s="194" t="str">
        <f t="shared" si="0"/>
        <v/>
      </c>
      <c r="F38" s="90"/>
    </row>
    <row r="39" spans="1:6" ht="19.5" customHeight="1" x14ac:dyDescent="0.25">
      <c r="A39" s="231" t="s">
        <v>209</v>
      </c>
      <c r="B39" s="225">
        <v>92</v>
      </c>
      <c r="C39" s="208"/>
      <c r="D39" s="208"/>
      <c r="E39" s="194" t="str">
        <f t="shared" si="0"/>
        <v/>
      </c>
      <c r="F39" s="91"/>
    </row>
    <row r="40" spans="1:6" x14ac:dyDescent="0.25">
      <c r="A40" s="232" t="s">
        <v>210</v>
      </c>
      <c r="B40" s="223">
        <v>91</v>
      </c>
      <c r="C40" s="130">
        <f>C41+C44</f>
        <v>0</v>
      </c>
      <c r="D40" s="130">
        <f>D41+D44</f>
        <v>0</v>
      </c>
      <c r="E40" s="193" t="str">
        <f t="shared" si="0"/>
        <v/>
      </c>
      <c r="F40" s="91"/>
    </row>
    <row r="41" spans="1:6" x14ac:dyDescent="0.25">
      <c r="A41" s="233" t="s">
        <v>211</v>
      </c>
      <c r="B41" s="234">
        <v>911</v>
      </c>
      <c r="C41" s="74">
        <f>SUM(C42:C43)</f>
        <v>0</v>
      </c>
      <c r="D41" s="74">
        <f>SUM(D42:D43)</f>
        <v>0</v>
      </c>
      <c r="E41" s="214" t="str">
        <f t="shared" si="0"/>
        <v/>
      </c>
      <c r="F41" s="91"/>
    </row>
    <row r="42" spans="1:6" ht="27" x14ac:dyDescent="0.25">
      <c r="A42" s="224" t="s">
        <v>212</v>
      </c>
      <c r="B42" s="225" t="s">
        <v>213</v>
      </c>
      <c r="C42" s="208"/>
      <c r="D42" s="208"/>
      <c r="E42" s="215" t="str">
        <f t="shared" si="0"/>
        <v/>
      </c>
      <c r="F42" s="91"/>
    </row>
    <row r="43" spans="1:6" ht="40.5" x14ac:dyDescent="0.25">
      <c r="A43" s="224" t="s">
        <v>214</v>
      </c>
      <c r="B43" s="225" t="s">
        <v>215</v>
      </c>
      <c r="C43" s="208"/>
      <c r="D43" s="208"/>
      <c r="E43" s="215" t="str">
        <f t="shared" si="0"/>
        <v/>
      </c>
      <c r="F43" s="91"/>
    </row>
    <row r="44" spans="1:6" x14ac:dyDescent="0.25">
      <c r="A44" s="224" t="s">
        <v>216</v>
      </c>
      <c r="B44" s="225">
        <v>912</v>
      </c>
      <c r="C44" s="208"/>
      <c r="D44" s="208"/>
      <c r="E44" s="215" t="str">
        <f t="shared" si="0"/>
        <v/>
      </c>
      <c r="F44" s="91"/>
    </row>
    <row r="45" spans="1:6" x14ac:dyDescent="0.25">
      <c r="A45" s="218" t="s">
        <v>217</v>
      </c>
      <c r="B45" s="230"/>
      <c r="C45" s="211">
        <f>C31+C32</f>
        <v>0</v>
      </c>
      <c r="D45" s="211">
        <f>D31+D32</f>
        <v>3343</v>
      </c>
      <c r="E45" s="203" t="str">
        <f t="shared" si="0"/>
        <v/>
      </c>
      <c r="F45" s="90"/>
    </row>
    <row r="46" spans="1:6" x14ac:dyDescent="0.25">
      <c r="A46" s="94"/>
      <c r="B46" s="174"/>
      <c r="C46" s="94"/>
      <c r="D46" s="94"/>
      <c r="E46" s="94"/>
    </row>
    <row r="47" spans="1:6" x14ac:dyDescent="0.25">
      <c r="A47" s="94"/>
      <c r="B47" s="94"/>
      <c r="C47" s="94"/>
      <c r="D47" s="94"/>
      <c r="E47" s="94"/>
    </row>
  </sheetData>
  <sheetProtection password="CA05" sheet="1"/>
  <mergeCells count="5">
    <mergeCell ref="A1:A2"/>
    <mergeCell ref="B1:B2"/>
    <mergeCell ref="C1:C2"/>
    <mergeCell ref="D1:D2"/>
    <mergeCell ref="E1: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topLeftCell="A19" workbookViewId="0">
      <selection activeCell="F7" sqref="F7"/>
    </sheetView>
  </sheetViews>
  <sheetFormatPr defaultRowHeight="15" x14ac:dyDescent="0.25"/>
  <cols>
    <col min="1" max="1" width="15.140625" customWidth="1"/>
    <col min="2" max="2" width="44.85546875" customWidth="1"/>
    <col min="3" max="3" width="15.140625" customWidth="1"/>
    <col min="4" max="4" width="14.140625" customWidth="1"/>
    <col min="5" max="5" width="12" customWidth="1"/>
  </cols>
  <sheetData>
    <row r="1" spans="1:6" ht="45.75" customHeight="1" thickBot="1" x14ac:dyDescent="0.3">
      <c r="A1" s="3" t="s">
        <v>260</v>
      </c>
      <c r="B1" s="185" t="s">
        <v>258</v>
      </c>
      <c r="C1" s="99" t="s">
        <v>259</v>
      </c>
      <c r="D1" s="100" t="s">
        <v>298</v>
      </c>
      <c r="E1" s="3" t="s">
        <v>318</v>
      </c>
      <c r="F1" s="99" t="s">
        <v>7</v>
      </c>
    </row>
    <row r="2" spans="1:6" ht="15.75" thickBot="1" x14ac:dyDescent="0.3">
      <c r="A2" s="98">
        <v>1</v>
      </c>
      <c r="B2" s="184">
        <v>2</v>
      </c>
      <c r="C2" s="98">
        <v>3</v>
      </c>
      <c r="D2" s="98">
        <v>4</v>
      </c>
      <c r="E2" s="98">
        <v>5</v>
      </c>
      <c r="F2" s="98">
        <v>6</v>
      </c>
    </row>
    <row r="3" spans="1:6" ht="20.25" customHeight="1" x14ac:dyDescent="0.25">
      <c r="A3" s="102">
        <v>711</v>
      </c>
      <c r="B3" s="180" t="s">
        <v>218</v>
      </c>
      <c r="C3" s="102">
        <f>SUM(C4:C9)</f>
        <v>93317</v>
      </c>
      <c r="D3" s="102">
        <f>SUM(D4:D9)</f>
        <v>5555</v>
      </c>
      <c r="E3" s="103">
        <f>IF(OR(ISBLANK(C3),C3=0),"",D3/C3)</f>
        <v>5.9528274590910549E-2</v>
      </c>
      <c r="F3" s="102">
        <f>D3-C3</f>
        <v>-87762</v>
      </c>
    </row>
    <row r="4" spans="1:6" ht="15.75" customHeight="1" x14ac:dyDescent="0.25">
      <c r="A4" s="95">
        <v>711110</v>
      </c>
      <c r="B4" s="181" t="s">
        <v>219</v>
      </c>
      <c r="C4" s="237">
        <v>73359</v>
      </c>
      <c r="D4" s="237">
        <v>5555</v>
      </c>
      <c r="E4" s="107">
        <f t="shared" ref="E4:E47" si="0">IF(OR(ISBLANK(C4),C4=0),"",D4/C4)</f>
        <v>7.5723496776128357E-2</v>
      </c>
      <c r="F4" s="106">
        <f t="shared" ref="F4:F47" si="1">D4-C4</f>
        <v>-67804</v>
      </c>
    </row>
    <row r="5" spans="1:6" ht="16.5" customHeight="1" x14ac:dyDescent="0.25">
      <c r="A5" s="95">
        <v>711120</v>
      </c>
      <c r="B5" s="181" t="s">
        <v>220</v>
      </c>
      <c r="C5" s="237">
        <v>10173</v>
      </c>
      <c r="D5" s="237"/>
      <c r="E5" s="107">
        <f t="shared" si="0"/>
        <v>0</v>
      </c>
      <c r="F5" s="106">
        <f t="shared" si="1"/>
        <v>-10173</v>
      </c>
    </row>
    <row r="6" spans="1:6" ht="16.5" customHeight="1" x14ac:dyDescent="0.25">
      <c r="A6" s="95">
        <v>711143</v>
      </c>
      <c r="B6" s="181" t="s">
        <v>221</v>
      </c>
      <c r="C6" s="237">
        <v>0</v>
      </c>
      <c r="D6" s="237"/>
      <c r="E6" s="107" t="str">
        <f t="shared" si="0"/>
        <v/>
      </c>
      <c r="F6" s="106">
        <f t="shared" si="1"/>
        <v>0</v>
      </c>
    </row>
    <row r="7" spans="1:6" ht="17.25" customHeight="1" x14ac:dyDescent="0.25">
      <c r="A7" s="95">
        <v>711146</v>
      </c>
      <c r="B7" s="181" t="s">
        <v>222</v>
      </c>
      <c r="C7" s="237">
        <v>-36</v>
      </c>
      <c r="D7" s="237"/>
      <c r="E7" s="107">
        <f t="shared" si="0"/>
        <v>0</v>
      </c>
      <c r="F7" s="106">
        <f t="shared" si="1"/>
        <v>36</v>
      </c>
    </row>
    <row r="8" spans="1:6" ht="16.5" customHeight="1" x14ac:dyDescent="0.25">
      <c r="A8" s="95">
        <v>711147</v>
      </c>
      <c r="B8" s="181" t="s">
        <v>223</v>
      </c>
      <c r="C8" s="237">
        <v>72</v>
      </c>
      <c r="D8" s="237"/>
      <c r="E8" s="107">
        <f t="shared" si="0"/>
        <v>0</v>
      </c>
      <c r="F8" s="106">
        <f t="shared" si="1"/>
        <v>-72</v>
      </c>
    </row>
    <row r="9" spans="1:6" ht="15.75" customHeight="1" x14ac:dyDescent="0.25">
      <c r="A9" s="95">
        <v>711190</v>
      </c>
      <c r="B9" s="181" t="s">
        <v>224</v>
      </c>
      <c r="C9" s="237">
        <v>9749</v>
      </c>
      <c r="D9" s="237"/>
      <c r="E9" s="107">
        <f t="shared" si="0"/>
        <v>0</v>
      </c>
      <c r="F9" s="106">
        <f t="shared" si="1"/>
        <v>-9749</v>
      </c>
    </row>
    <row r="10" spans="1:6" ht="15.75" customHeight="1" x14ac:dyDescent="0.25">
      <c r="A10" s="104">
        <v>713</v>
      </c>
      <c r="B10" s="182" t="s">
        <v>225</v>
      </c>
      <c r="C10" s="104">
        <f>SUM(C11:C13)</f>
        <v>31655</v>
      </c>
      <c r="D10" s="104">
        <f>SUM(D11:D13)</f>
        <v>0</v>
      </c>
      <c r="E10" s="103">
        <f t="shared" si="0"/>
        <v>0</v>
      </c>
      <c r="F10" s="102">
        <f t="shared" si="1"/>
        <v>-31655</v>
      </c>
    </row>
    <row r="11" spans="1:6" ht="15.75" customHeight="1" x14ac:dyDescent="0.25">
      <c r="A11" s="95">
        <v>713120</v>
      </c>
      <c r="B11" s="181" t="s">
        <v>226</v>
      </c>
      <c r="C11" s="237">
        <v>26997</v>
      </c>
      <c r="D11" s="237"/>
      <c r="E11" s="107">
        <f t="shared" si="0"/>
        <v>0</v>
      </c>
      <c r="F11" s="106">
        <f t="shared" si="1"/>
        <v>-26997</v>
      </c>
    </row>
    <row r="12" spans="1:6" x14ac:dyDescent="0.25">
      <c r="A12" s="95">
        <v>713310</v>
      </c>
      <c r="B12" s="181" t="s">
        <v>227</v>
      </c>
      <c r="C12" s="237">
        <v>251</v>
      </c>
      <c r="D12" s="237"/>
      <c r="E12" s="107">
        <f t="shared" si="0"/>
        <v>0</v>
      </c>
      <c r="F12" s="106">
        <f t="shared" si="1"/>
        <v>-251</v>
      </c>
    </row>
    <row r="13" spans="1:6" ht="15" customHeight="1" x14ac:dyDescent="0.25">
      <c r="A13" s="95">
        <v>713420</v>
      </c>
      <c r="B13" s="181" t="s">
        <v>228</v>
      </c>
      <c r="C13" s="237">
        <v>4407</v>
      </c>
      <c r="D13" s="237"/>
      <c r="E13" s="107">
        <f t="shared" si="0"/>
        <v>0</v>
      </c>
      <c r="F13" s="106">
        <f t="shared" si="1"/>
        <v>-4407</v>
      </c>
    </row>
    <row r="14" spans="1:6" x14ac:dyDescent="0.25">
      <c r="A14" s="104">
        <v>714</v>
      </c>
      <c r="B14" s="182" t="s">
        <v>229</v>
      </c>
      <c r="C14" s="104">
        <f>SUM(C15:C20)</f>
        <v>10424</v>
      </c>
      <c r="D14" s="104">
        <f>SUM(D15:D20)</f>
        <v>0</v>
      </c>
      <c r="E14" s="103">
        <f t="shared" si="0"/>
        <v>0</v>
      </c>
      <c r="F14" s="102">
        <f t="shared" si="1"/>
        <v>-10424</v>
      </c>
    </row>
    <row r="15" spans="1:6" ht="15" customHeight="1" x14ac:dyDescent="0.25">
      <c r="A15" s="95">
        <v>714440</v>
      </c>
      <c r="B15" s="181" t="s">
        <v>230</v>
      </c>
      <c r="C15" s="237">
        <v>0</v>
      </c>
      <c r="D15" s="237"/>
      <c r="E15" s="107" t="str">
        <f t="shared" si="0"/>
        <v/>
      </c>
      <c r="F15" s="106">
        <f t="shared" si="1"/>
        <v>0</v>
      </c>
    </row>
    <row r="16" spans="1:6" ht="15" customHeight="1" x14ac:dyDescent="0.25">
      <c r="A16" s="95">
        <v>714513</v>
      </c>
      <c r="B16" s="181" t="s">
        <v>231</v>
      </c>
      <c r="C16" s="237">
        <v>7986</v>
      </c>
      <c r="D16" s="237"/>
      <c r="E16" s="107">
        <f t="shared" si="0"/>
        <v>0</v>
      </c>
      <c r="F16" s="106">
        <f t="shared" si="1"/>
        <v>-7986</v>
      </c>
    </row>
    <row r="17" spans="1:6" ht="27" customHeight="1" x14ac:dyDescent="0.25">
      <c r="A17" s="95">
        <v>714514</v>
      </c>
      <c r="B17" s="181" t="s">
        <v>232</v>
      </c>
      <c r="C17" s="237">
        <v>2</v>
      </c>
      <c r="D17" s="237"/>
      <c r="E17" s="107">
        <f t="shared" si="0"/>
        <v>0</v>
      </c>
      <c r="F17" s="106">
        <f t="shared" si="1"/>
        <v>-2</v>
      </c>
    </row>
    <row r="18" spans="1:6" x14ac:dyDescent="0.25">
      <c r="A18" s="95">
        <v>714552</v>
      </c>
      <c r="B18" s="181" t="s">
        <v>233</v>
      </c>
      <c r="C18" s="237">
        <v>0</v>
      </c>
      <c r="D18" s="237"/>
      <c r="E18" s="107" t="str">
        <f>IF(OR(ISBLANK(C18),C18=0),"",D18/C18)</f>
        <v/>
      </c>
      <c r="F18" s="106">
        <f t="shared" si="1"/>
        <v>0</v>
      </c>
    </row>
    <row r="19" spans="1:6" ht="25.5" customHeight="1" x14ac:dyDescent="0.25">
      <c r="A19" s="95">
        <v>714562</v>
      </c>
      <c r="B19" s="181" t="s">
        <v>234</v>
      </c>
      <c r="C19" s="237">
        <v>2436</v>
      </c>
      <c r="D19" s="237"/>
      <c r="E19" s="107">
        <f t="shared" si="0"/>
        <v>0</v>
      </c>
      <c r="F19" s="106">
        <f>D19-C19</f>
        <v>-2436</v>
      </c>
    </row>
    <row r="20" spans="1:6" ht="15" customHeight="1" x14ac:dyDescent="0.25">
      <c r="A20" s="95">
        <v>714570</v>
      </c>
      <c r="B20" s="181" t="s">
        <v>235</v>
      </c>
      <c r="C20" s="237"/>
      <c r="D20" s="237"/>
      <c r="E20" s="107" t="str">
        <f t="shared" si="0"/>
        <v/>
      </c>
      <c r="F20" s="106">
        <f t="shared" si="1"/>
        <v>0</v>
      </c>
    </row>
    <row r="21" spans="1:6" x14ac:dyDescent="0.25">
      <c r="A21" s="104">
        <v>716</v>
      </c>
      <c r="B21" s="182" t="s">
        <v>236</v>
      </c>
      <c r="C21" s="104">
        <f>C22</f>
        <v>0</v>
      </c>
      <c r="D21" s="104">
        <f>D22</f>
        <v>0</v>
      </c>
      <c r="E21" s="103" t="str">
        <f t="shared" si="0"/>
        <v/>
      </c>
      <c r="F21" s="102">
        <f t="shared" si="1"/>
        <v>0</v>
      </c>
    </row>
    <row r="22" spans="1:6" ht="26.25" customHeight="1" x14ac:dyDescent="0.25">
      <c r="A22" s="95">
        <v>716111</v>
      </c>
      <c r="B22" s="181" t="s">
        <v>261</v>
      </c>
      <c r="C22" s="238"/>
      <c r="D22" s="238"/>
      <c r="E22" s="107" t="str">
        <f t="shared" si="0"/>
        <v/>
      </c>
      <c r="F22" s="106">
        <f t="shared" si="1"/>
        <v>0</v>
      </c>
    </row>
    <row r="23" spans="1:6" x14ac:dyDescent="0.25">
      <c r="A23" s="104">
        <v>730</v>
      </c>
      <c r="B23" s="182" t="s">
        <v>237</v>
      </c>
      <c r="C23" s="104">
        <f>SUM(C24:C25)</f>
        <v>0</v>
      </c>
      <c r="D23" s="104">
        <f>SUM(D24:D25)</f>
        <v>0</v>
      </c>
      <c r="E23" s="103" t="str">
        <f t="shared" si="0"/>
        <v/>
      </c>
      <c r="F23" s="102">
        <f t="shared" si="1"/>
        <v>0</v>
      </c>
    </row>
    <row r="24" spans="1:6" x14ac:dyDescent="0.25">
      <c r="A24" s="95">
        <v>731000</v>
      </c>
      <c r="B24" s="181" t="s">
        <v>238</v>
      </c>
      <c r="C24" s="237"/>
      <c r="D24" s="237"/>
      <c r="E24" s="107" t="str">
        <f t="shared" si="0"/>
        <v/>
      </c>
      <c r="F24" s="106">
        <f t="shared" si="1"/>
        <v>0</v>
      </c>
    </row>
    <row r="25" spans="1:6" ht="15" customHeight="1" x14ac:dyDescent="0.25">
      <c r="A25" s="95">
        <v>732000</v>
      </c>
      <c r="B25" s="181" t="s">
        <v>45</v>
      </c>
      <c r="C25" s="237"/>
      <c r="D25" s="237"/>
      <c r="E25" s="107" t="str">
        <f t="shared" si="0"/>
        <v/>
      </c>
      <c r="F25" s="106">
        <f t="shared" si="1"/>
        <v>0</v>
      </c>
    </row>
    <row r="26" spans="1:6" ht="15" customHeight="1" x14ac:dyDescent="0.25">
      <c r="A26" s="104">
        <v>733</v>
      </c>
      <c r="B26" s="182" t="s">
        <v>239</v>
      </c>
      <c r="C26" s="104">
        <f>C27</f>
        <v>0</v>
      </c>
      <c r="D26" s="104">
        <f>D27</f>
        <v>0</v>
      </c>
      <c r="E26" s="103" t="str">
        <f t="shared" si="0"/>
        <v/>
      </c>
      <c r="F26" s="102">
        <f t="shared" si="1"/>
        <v>0</v>
      </c>
    </row>
    <row r="27" spans="1:6" ht="27.75" customHeight="1" x14ac:dyDescent="0.25">
      <c r="A27" s="95">
        <v>733150</v>
      </c>
      <c r="B27" s="181" t="s">
        <v>240</v>
      </c>
      <c r="C27" s="237"/>
      <c r="D27" s="237"/>
      <c r="E27" s="107" t="str">
        <f t="shared" si="0"/>
        <v/>
      </c>
      <c r="F27" s="106">
        <f t="shared" si="1"/>
        <v>0</v>
      </c>
    </row>
    <row r="28" spans="1:6" x14ac:dyDescent="0.25">
      <c r="A28" s="104">
        <v>741</v>
      </c>
      <c r="B28" s="182" t="s">
        <v>241</v>
      </c>
      <c r="C28" s="104">
        <f>SUM(C29:C31)</f>
        <v>0</v>
      </c>
      <c r="D28" s="104">
        <f>SUM(D29:D31)</f>
        <v>0</v>
      </c>
      <c r="E28" s="103" t="str">
        <f t="shared" si="0"/>
        <v/>
      </c>
      <c r="F28" s="102">
        <f t="shared" si="1"/>
        <v>0</v>
      </c>
    </row>
    <row r="29" spans="1:6" ht="27.75" customHeight="1" x14ac:dyDescent="0.25">
      <c r="A29" s="95">
        <v>741150</v>
      </c>
      <c r="B29" s="181" t="s">
        <v>242</v>
      </c>
      <c r="C29" s="237"/>
      <c r="D29" s="237"/>
      <c r="E29" s="107" t="str">
        <f t="shared" si="0"/>
        <v/>
      </c>
      <c r="F29" s="106">
        <f t="shared" si="1"/>
        <v>0</v>
      </c>
    </row>
    <row r="30" spans="1:6" ht="15" customHeight="1" x14ac:dyDescent="0.25">
      <c r="A30" s="95">
        <v>741510</v>
      </c>
      <c r="B30" s="181" t="s">
        <v>243</v>
      </c>
      <c r="C30" s="237"/>
      <c r="D30" s="237"/>
      <c r="E30" s="107" t="str">
        <f>IF(OR(ISBLANK(C30),C30=0),"",D30/C30)</f>
        <v/>
      </c>
      <c r="F30" s="106">
        <f t="shared" si="1"/>
        <v>0</v>
      </c>
    </row>
    <row r="31" spans="1:6" ht="15" customHeight="1" x14ac:dyDescent="0.25">
      <c r="A31" s="95">
        <v>741534</v>
      </c>
      <c r="B31" s="181" t="s">
        <v>244</v>
      </c>
      <c r="C31" s="237"/>
      <c r="D31" s="237"/>
      <c r="E31" s="107" t="str">
        <f t="shared" si="0"/>
        <v/>
      </c>
      <c r="F31" s="106">
        <f t="shared" si="1"/>
        <v>0</v>
      </c>
    </row>
    <row r="32" spans="1:6" ht="15" customHeight="1" x14ac:dyDescent="0.25">
      <c r="A32" s="104">
        <v>742</v>
      </c>
      <c r="B32" s="182" t="s">
        <v>245</v>
      </c>
      <c r="C32" s="104">
        <f>SUM(C33:C36)</f>
        <v>0</v>
      </c>
      <c r="D32" s="104">
        <f>SUM(D33:D36)</f>
        <v>0</v>
      </c>
      <c r="E32" s="103" t="str">
        <f t="shared" si="0"/>
        <v/>
      </c>
      <c r="F32" s="102">
        <f t="shared" si="1"/>
        <v>0</v>
      </c>
    </row>
    <row r="33" spans="1:6" ht="27" customHeight="1" x14ac:dyDescent="0.25">
      <c r="A33" s="95">
        <v>742152</v>
      </c>
      <c r="B33" s="181" t="s">
        <v>246</v>
      </c>
      <c r="C33" s="237"/>
      <c r="D33" s="237"/>
      <c r="E33" s="107" t="str">
        <f t="shared" si="0"/>
        <v/>
      </c>
      <c r="F33" s="106">
        <f t="shared" si="1"/>
        <v>0</v>
      </c>
    </row>
    <row r="34" spans="1:6" ht="15" customHeight="1" x14ac:dyDescent="0.25">
      <c r="A34" s="95">
        <v>742251</v>
      </c>
      <c r="B34" s="181" t="s">
        <v>247</v>
      </c>
      <c r="C34" s="237"/>
      <c r="D34" s="237"/>
      <c r="E34" s="107" t="str">
        <f t="shared" si="0"/>
        <v/>
      </c>
      <c r="F34" s="106">
        <f>D34-C34</f>
        <v>0</v>
      </c>
    </row>
    <row r="35" spans="1:6" ht="15" customHeight="1" x14ac:dyDescent="0.25">
      <c r="A35" s="95">
        <v>742253</v>
      </c>
      <c r="B35" s="181" t="s">
        <v>248</v>
      </c>
      <c r="C35" s="237"/>
      <c r="D35" s="237"/>
      <c r="E35" s="107" t="str">
        <f t="shared" si="0"/>
        <v/>
      </c>
      <c r="F35" s="106">
        <f t="shared" si="1"/>
        <v>0</v>
      </c>
    </row>
    <row r="36" spans="1:6" ht="27" customHeight="1" x14ac:dyDescent="0.25">
      <c r="A36" s="95">
        <v>742351</v>
      </c>
      <c r="B36" s="181" t="s">
        <v>249</v>
      </c>
      <c r="C36" s="237"/>
      <c r="D36" s="237"/>
      <c r="E36" s="107" t="str">
        <f t="shared" si="0"/>
        <v/>
      </c>
      <c r="F36" s="106">
        <f t="shared" si="1"/>
        <v>0</v>
      </c>
    </row>
    <row r="37" spans="1:6" ht="15" customHeight="1" x14ac:dyDescent="0.25">
      <c r="A37" s="104">
        <v>743</v>
      </c>
      <c r="B37" s="182" t="s">
        <v>250</v>
      </c>
      <c r="C37" s="104">
        <f>C38</f>
        <v>0</v>
      </c>
      <c r="D37" s="104">
        <f>D38</f>
        <v>0</v>
      </c>
      <c r="E37" s="103" t="str">
        <f t="shared" si="0"/>
        <v/>
      </c>
      <c r="F37" s="102">
        <f t="shared" si="1"/>
        <v>0</v>
      </c>
    </row>
    <row r="38" spans="1:6" ht="24.75" customHeight="1" x14ac:dyDescent="0.25">
      <c r="A38" s="95">
        <v>743351</v>
      </c>
      <c r="B38" s="181" t="s">
        <v>251</v>
      </c>
      <c r="C38" s="237"/>
      <c r="D38" s="237"/>
      <c r="E38" s="107" t="str">
        <f t="shared" si="0"/>
        <v/>
      </c>
      <c r="F38" s="106">
        <f t="shared" si="1"/>
        <v>0</v>
      </c>
    </row>
    <row r="39" spans="1:6" ht="15" customHeight="1" x14ac:dyDescent="0.25">
      <c r="A39" s="104">
        <v>745</v>
      </c>
      <c r="B39" s="182" t="s">
        <v>252</v>
      </c>
      <c r="C39" s="104">
        <f>C40</f>
        <v>0</v>
      </c>
      <c r="D39" s="104">
        <f>D40</f>
        <v>0</v>
      </c>
      <c r="E39" s="103" t="str">
        <f t="shared" si="0"/>
        <v/>
      </c>
      <c r="F39" s="102">
        <f t="shared" si="1"/>
        <v>0</v>
      </c>
    </row>
    <row r="40" spans="1:6" ht="24.75" customHeight="1" x14ac:dyDescent="0.25">
      <c r="A40" s="95">
        <v>745150</v>
      </c>
      <c r="B40" s="181" t="s">
        <v>262</v>
      </c>
      <c r="C40" s="237"/>
      <c r="D40" s="237"/>
      <c r="E40" s="107" t="str">
        <f t="shared" si="0"/>
        <v/>
      </c>
      <c r="F40" s="106">
        <f t="shared" si="1"/>
        <v>0</v>
      </c>
    </row>
    <row r="41" spans="1:6" ht="15" customHeight="1" x14ac:dyDescent="0.25">
      <c r="A41" s="104">
        <v>812</v>
      </c>
      <c r="B41" s="182" t="s">
        <v>253</v>
      </c>
      <c r="C41" s="104">
        <f>C42</f>
        <v>0</v>
      </c>
      <c r="D41" s="104">
        <f>D42</f>
        <v>0</v>
      </c>
      <c r="E41" s="103" t="str">
        <f t="shared" si="0"/>
        <v/>
      </c>
      <c r="F41" s="102">
        <f t="shared" si="1"/>
        <v>0</v>
      </c>
    </row>
    <row r="42" spans="1:6" ht="26.25" customHeight="1" x14ac:dyDescent="0.25">
      <c r="A42" s="95">
        <v>812151</v>
      </c>
      <c r="B42" s="181" t="s">
        <v>254</v>
      </c>
      <c r="C42" s="237"/>
      <c r="D42" s="237"/>
      <c r="E42" s="107" t="str">
        <f t="shared" si="0"/>
        <v/>
      </c>
      <c r="F42" s="106">
        <f t="shared" si="1"/>
        <v>0</v>
      </c>
    </row>
    <row r="43" spans="1:6" ht="15" customHeight="1" x14ac:dyDescent="0.25">
      <c r="A43" s="97"/>
      <c r="B43" s="183" t="s">
        <v>60</v>
      </c>
      <c r="C43" s="239"/>
      <c r="D43" s="239"/>
      <c r="E43" s="107" t="str">
        <f t="shared" si="0"/>
        <v/>
      </c>
      <c r="F43" s="106">
        <f t="shared" si="1"/>
        <v>0</v>
      </c>
    </row>
    <row r="44" spans="1:6" ht="15" customHeight="1" x14ac:dyDescent="0.25">
      <c r="A44" s="104">
        <v>742</v>
      </c>
      <c r="B44" s="182" t="s">
        <v>245</v>
      </c>
      <c r="C44" s="104">
        <f>SUM(C45:C46)</f>
        <v>0</v>
      </c>
      <c r="D44" s="104">
        <f>SUM(D45:D46)</f>
        <v>0</v>
      </c>
      <c r="E44" s="103" t="str">
        <f>IF(OR(ISBLANK(C44),C44=0),"",D44/C44)</f>
        <v/>
      </c>
      <c r="F44" s="102">
        <f>D44-C44</f>
        <v>0</v>
      </c>
    </row>
    <row r="45" spans="1:6" ht="24" customHeight="1" x14ac:dyDescent="0.25">
      <c r="A45" s="95">
        <v>742150</v>
      </c>
      <c r="B45" s="181" t="s">
        <v>255</v>
      </c>
      <c r="C45" s="237"/>
      <c r="D45" s="237"/>
      <c r="E45" s="107" t="str">
        <f t="shared" si="0"/>
        <v/>
      </c>
      <c r="F45" s="106">
        <f t="shared" si="1"/>
        <v>0</v>
      </c>
    </row>
    <row r="46" spans="1:6" ht="27.75" customHeight="1" x14ac:dyDescent="0.25">
      <c r="A46" s="95">
        <v>742372</v>
      </c>
      <c r="B46" s="181" t="s">
        <v>256</v>
      </c>
      <c r="C46" s="237"/>
      <c r="D46" s="237"/>
      <c r="E46" s="107" t="str">
        <f t="shared" si="0"/>
        <v/>
      </c>
      <c r="F46" s="106">
        <f t="shared" si="1"/>
        <v>0</v>
      </c>
    </row>
    <row r="47" spans="1:6" ht="19.5" customHeight="1" x14ac:dyDescent="0.25">
      <c r="A47" s="276" t="s">
        <v>257</v>
      </c>
      <c r="B47" s="277"/>
      <c r="C47" s="111">
        <f>C3+C10+C14+C21+C23+C26+C28+C32+C37+C39+C41+C44</f>
        <v>135396</v>
      </c>
      <c r="D47" s="111">
        <f>D3+D10+D14+D21+D23+D26+D28+D32+D37+D39+D41+D44</f>
        <v>5555</v>
      </c>
      <c r="E47" s="114">
        <f t="shared" si="0"/>
        <v>4.1027799935005466E-2</v>
      </c>
      <c r="F47" s="113">
        <f t="shared" si="1"/>
        <v>-129841</v>
      </c>
    </row>
  </sheetData>
  <sheetProtection password="CA05" sheet="1"/>
  <mergeCells count="1">
    <mergeCell ref="A47:B4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workbookViewId="0">
      <selection activeCell="F5" sqref="F5"/>
    </sheetView>
  </sheetViews>
  <sheetFormatPr defaultRowHeight="15" x14ac:dyDescent="0.25"/>
  <cols>
    <col min="1" max="1" width="13.5703125" customWidth="1"/>
    <col min="2" max="2" width="37.85546875" customWidth="1"/>
    <col min="3" max="3" width="12.140625" customWidth="1"/>
    <col min="4" max="4" width="11.5703125" customWidth="1"/>
    <col min="5" max="5" width="13.140625" customWidth="1"/>
    <col min="6" max="6" width="12" customWidth="1"/>
  </cols>
  <sheetData>
    <row r="1" spans="1:9" ht="32.25" customHeight="1" thickBot="1" x14ac:dyDescent="0.3">
      <c r="A1" s="105"/>
      <c r="B1" s="99" t="s">
        <v>280</v>
      </c>
      <c r="C1" s="99" t="s">
        <v>259</v>
      </c>
      <c r="D1" s="99" t="s">
        <v>281</v>
      </c>
      <c r="E1" s="3" t="s">
        <v>282</v>
      </c>
      <c r="F1" s="99" t="s">
        <v>7</v>
      </c>
    </row>
    <row r="2" spans="1:9" ht="15.75" thickBot="1" x14ac:dyDescent="0.3">
      <c r="A2" s="99">
        <v>1</v>
      </c>
      <c r="B2" s="99">
        <v>2</v>
      </c>
      <c r="C2" s="99">
        <v>3</v>
      </c>
      <c r="D2" s="99">
        <v>4</v>
      </c>
      <c r="E2" s="99">
        <v>5</v>
      </c>
      <c r="F2" s="99">
        <v>6</v>
      </c>
      <c r="G2" s="89"/>
      <c r="H2" s="89"/>
      <c r="I2" s="89"/>
    </row>
    <row r="3" spans="1:9" x14ac:dyDescent="0.25">
      <c r="A3" s="102">
        <v>41</v>
      </c>
      <c r="B3" s="108" t="s">
        <v>263</v>
      </c>
      <c r="C3" s="102">
        <f>SUM(C4:C11)</f>
        <v>0</v>
      </c>
      <c r="D3" s="102">
        <f>SUM(D4:D11)</f>
        <v>96712</v>
      </c>
      <c r="E3" s="109" t="str">
        <f>IF(OR(ISBLANK(C3),C3=0),"", D3/C3)</f>
        <v/>
      </c>
      <c r="F3" s="102">
        <f>D3-C3</f>
        <v>96712</v>
      </c>
      <c r="G3" s="93"/>
      <c r="H3" s="89"/>
      <c r="I3" s="89"/>
    </row>
    <row r="4" spans="1:9" x14ac:dyDescent="0.25">
      <c r="A4" s="95">
        <v>411</v>
      </c>
      <c r="B4" s="9" t="s">
        <v>10</v>
      </c>
      <c r="C4" s="237"/>
      <c r="D4" s="237">
        <v>75200</v>
      </c>
      <c r="E4" s="101" t="str">
        <f>IF(OR(ISBLANK(C4),C4=0),"", D4/C4)</f>
        <v/>
      </c>
      <c r="F4" s="106">
        <f>D4-C4</f>
        <v>75200</v>
      </c>
      <c r="G4" s="93"/>
      <c r="H4" s="87"/>
      <c r="I4" s="87"/>
    </row>
    <row r="5" spans="1:9" x14ac:dyDescent="0.25">
      <c r="A5" s="95">
        <v>412</v>
      </c>
      <c r="B5" s="9" t="s">
        <v>11</v>
      </c>
      <c r="C5" s="237"/>
      <c r="D5" s="237">
        <v>13391</v>
      </c>
      <c r="E5" s="101" t="str">
        <f t="shared" ref="E5:E53" si="0">IF(OR(ISBLANK(C5),C5=0),"", D5/C5)</f>
        <v/>
      </c>
      <c r="F5" s="106">
        <f t="shared" ref="F5:F53" si="1">D5-C5</f>
        <v>13391</v>
      </c>
      <c r="G5" s="93"/>
      <c r="H5" s="87"/>
      <c r="I5" s="87"/>
    </row>
    <row r="6" spans="1:9" x14ac:dyDescent="0.25">
      <c r="A6" s="95">
        <v>413</v>
      </c>
      <c r="B6" s="9" t="s">
        <v>12</v>
      </c>
      <c r="C6" s="237"/>
      <c r="D6" s="237">
        <v>3077</v>
      </c>
      <c r="E6" s="101" t="str">
        <f t="shared" si="0"/>
        <v/>
      </c>
      <c r="F6" s="106">
        <f t="shared" si="1"/>
        <v>3077</v>
      </c>
      <c r="G6" s="93"/>
      <c r="H6" s="87"/>
      <c r="I6" s="87"/>
    </row>
    <row r="7" spans="1:9" x14ac:dyDescent="0.25">
      <c r="A7" s="95">
        <v>414</v>
      </c>
      <c r="B7" s="9" t="s">
        <v>13</v>
      </c>
      <c r="C7" s="237"/>
      <c r="D7" s="237">
        <v>538</v>
      </c>
      <c r="E7" s="101" t="str">
        <f t="shared" si="0"/>
        <v/>
      </c>
      <c r="F7" s="106">
        <f>D7-C7</f>
        <v>538</v>
      </c>
      <c r="G7" s="93"/>
      <c r="H7" s="93"/>
      <c r="I7" s="87"/>
    </row>
    <row r="8" spans="1:9" x14ac:dyDescent="0.25">
      <c r="A8" s="95">
        <v>415</v>
      </c>
      <c r="B8" s="9" t="s">
        <v>343</v>
      </c>
      <c r="C8" s="237"/>
      <c r="D8" s="237">
        <v>3683</v>
      </c>
      <c r="E8" s="101" t="str">
        <f t="shared" si="0"/>
        <v/>
      </c>
      <c r="F8" s="106">
        <f t="shared" si="1"/>
        <v>3683</v>
      </c>
      <c r="G8" s="93"/>
      <c r="H8" s="93"/>
      <c r="I8" s="87"/>
    </row>
    <row r="9" spans="1:9" ht="27" x14ac:dyDescent="0.25">
      <c r="A9" s="95">
        <v>416</v>
      </c>
      <c r="B9" s="9" t="s">
        <v>15</v>
      </c>
      <c r="C9" s="237"/>
      <c r="D9" s="237">
        <v>823</v>
      </c>
      <c r="E9" s="101" t="str">
        <f t="shared" si="0"/>
        <v/>
      </c>
      <c r="F9" s="106">
        <f t="shared" si="1"/>
        <v>823</v>
      </c>
      <c r="G9" s="93"/>
      <c r="H9" s="93"/>
      <c r="I9" s="87"/>
    </row>
    <row r="10" spans="1:9" x14ac:dyDescent="0.25">
      <c r="A10" s="95">
        <v>417</v>
      </c>
      <c r="B10" s="9" t="s">
        <v>264</v>
      </c>
      <c r="C10" s="237"/>
      <c r="D10" s="237"/>
      <c r="E10" s="101" t="str">
        <f t="shared" si="0"/>
        <v/>
      </c>
      <c r="F10" s="106">
        <f t="shared" si="1"/>
        <v>0</v>
      </c>
      <c r="G10" s="93"/>
      <c r="H10" s="93"/>
      <c r="I10" s="87"/>
    </row>
    <row r="11" spans="1:9" x14ac:dyDescent="0.25">
      <c r="A11" s="95">
        <v>418</v>
      </c>
      <c r="B11" s="9" t="s">
        <v>265</v>
      </c>
      <c r="C11" s="237"/>
      <c r="D11" s="237"/>
      <c r="E11" s="101" t="str">
        <f t="shared" si="0"/>
        <v/>
      </c>
      <c r="F11" s="106">
        <f t="shared" si="1"/>
        <v>0</v>
      </c>
      <c r="G11" s="93"/>
      <c r="H11" s="93"/>
      <c r="I11" s="87"/>
    </row>
    <row r="12" spans="1:9" x14ac:dyDescent="0.25">
      <c r="A12" s="104">
        <v>42</v>
      </c>
      <c r="B12" s="110" t="s">
        <v>266</v>
      </c>
      <c r="C12" s="104">
        <f>SUM(C13:C18)</f>
        <v>0</v>
      </c>
      <c r="D12" s="104">
        <f>SUM(D13:D18)</f>
        <v>134971</v>
      </c>
      <c r="E12" s="109" t="str">
        <f t="shared" si="0"/>
        <v/>
      </c>
      <c r="F12" s="102">
        <f t="shared" si="1"/>
        <v>134971</v>
      </c>
      <c r="G12" s="89"/>
      <c r="H12" s="89"/>
      <c r="I12" s="89"/>
    </row>
    <row r="13" spans="1:9" x14ac:dyDescent="0.25">
      <c r="A13" s="95">
        <v>421</v>
      </c>
      <c r="B13" s="9" t="s">
        <v>32</v>
      </c>
      <c r="C13" s="237"/>
      <c r="D13" s="237">
        <v>20039</v>
      </c>
      <c r="E13" s="101" t="str">
        <f t="shared" si="0"/>
        <v/>
      </c>
      <c r="F13" s="106">
        <f t="shared" si="1"/>
        <v>20039</v>
      </c>
      <c r="G13" s="93"/>
      <c r="H13" s="87"/>
      <c r="I13" s="87"/>
    </row>
    <row r="14" spans="1:9" x14ac:dyDescent="0.25">
      <c r="A14" s="95">
        <v>422</v>
      </c>
      <c r="B14" s="9" t="s">
        <v>33</v>
      </c>
      <c r="C14" s="237"/>
      <c r="D14" s="237">
        <v>1693</v>
      </c>
      <c r="E14" s="101" t="str">
        <f t="shared" si="0"/>
        <v/>
      </c>
      <c r="F14" s="106">
        <f t="shared" si="1"/>
        <v>1693</v>
      </c>
      <c r="G14" s="93"/>
      <c r="H14" s="87"/>
      <c r="I14" s="87"/>
    </row>
    <row r="15" spans="1:9" x14ac:dyDescent="0.25">
      <c r="A15" s="95">
        <v>423</v>
      </c>
      <c r="B15" s="9" t="s">
        <v>34</v>
      </c>
      <c r="C15" s="237"/>
      <c r="D15" s="237">
        <v>32382</v>
      </c>
      <c r="E15" s="101" t="str">
        <f t="shared" si="0"/>
        <v/>
      </c>
      <c r="F15" s="106">
        <f t="shared" si="1"/>
        <v>32382</v>
      </c>
      <c r="G15" s="93"/>
      <c r="H15" s="87"/>
      <c r="I15" s="87"/>
    </row>
    <row r="16" spans="1:9" x14ac:dyDescent="0.25">
      <c r="A16" s="95">
        <v>424</v>
      </c>
      <c r="B16" s="9" t="s">
        <v>69</v>
      </c>
      <c r="C16" s="237"/>
      <c r="D16" s="237">
        <v>7315</v>
      </c>
      <c r="E16" s="101" t="str">
        <f t="shared" si="0"/>
        <v/>
      </c>
      <c r="F16" s="106">
        <f t="shared" si="1"/>
        <v>7315</v>
      </c>
      <c r="G16" s="93"/>
      <c r="H16" s="87"/>
      <c r="I16" s="87"/>
    </row>
    <row r="17" spans="1:9" x14ac:dyDescent="0.25">
      <c r="A17" s="95">
        <v>425</v>
      </c>
      <c r="B17" s="9" t="s">
        <v>18</v>
      </c>
      <c r="C17" s="237"/>
      <c r="D17" s="237">
        <v>42700</v>
      </c>
      <c r="E17" s="101" t="str">
        <f t="shared" si="0"/>
        <v/>
      </c>
      <c r="F17" s="106">
        <f t="shared" si="1"/>
        <v>42700</v>
      </c>
      <c r="G17" s="93"/>
      <c r="H17" s="87"/>
      <c r="I17" s="87"/>
    </row>
    <row r="18" spans="1:9" x14ac:dyDescent="0.25">
      <c r="A18" s="95">
        <v>426</v>
      </c>
      <c r="B18" s="9" t="s">
        <v>19</v>
      </c>
      <c r="C18" s="237"/>
      <c r="D18" s="237">
        <v>30842</v>
      </c>
      <c r="E18" s="101" t="str">
        <f t="shared" si="0"/>
        <v/>
      </c>
      <c r="F18" s="106">
        <f t="shared" si="1"/>
        <v>30842</v>
      </c>
      <c r="G18" s="93"/>
      <c r="H18" s="87"/>
      <c r="I18" s="87"/>
    </row>
    <row r="19" spans="1:9" x14ac:dyDescent="0.25">
      <c r="A19" s="104">
        <v>44</v>
      </c>
      <c r="B19" s="110" t="s">
        <v>267</v>
      </c>
      <c r="C19" s="104">
        <f>SUM(C20:C23)</f>
        <v>0</v>
      </c>
      <c r="D19" s="104">
        <f>SUM(D20:D23)</f>
        <v>643</v>
      </c>
      <c r="E19" s="109" t="str">
        <f t="shared" si="0"/>
        <v/>
      </c>
      <c r="F19" s="102">
        <f t="shared" si="1"/>
        <v>643</v>
      </c>
      <c r="G19" s="89"/>
      <c r="H19" s="89"/>
      <c r="I19" s="89"/>
    </row>
    <row r="20" spans="1:9" x14ac:dyDescent="0.25">
      <c r="A20" s="95">
        <v>441</v>
      </c>
      <c r="B20" s="9" t="s">
        <v>50</v>
      </c>
      <c r="C20" s="237"/>
      <c r="D20" s="237"/>
      <c r="E20" s="101" t="str">
        <f t="shared" si="0"/>
        <v/>
      </c>
      <c r="F20" s="106">
        <f t="shared" si="1"/>
        <v>0</v>
      </c>
      <c r="G20" s="93"/>
      <c r="H20" s="87"/>
      <c r="I20" s="87"/>
    </row>
    <row r="21" spans="1:9" s="252" customFormat="1" x14ac:dyDescent="0.25">
      <c r="A21" s="95">
        <v>442</v>
      </c>
      <c r="B21" s="28" t="s">
        <v>344</v>
      </c>
      <c r="C21" s="237"/>
      <c r="D21" s="237"/>
      <c r="E21" s="101" t="str">
        <f t="shared" si="0"/>
        <v/>
      </c>
      <c r="F21" s="106">
        <f t="shared" si="1"/>
        <v>0</v>
      </c>
      <c r="G21" s="93"/>
      <c r="H21" s="87"/>
      <c r="I21" s="87"/>
    </row>
    <row r="22" spans="1:9" s="252" customFormat="1" x14ac:dyDescent="0.25">
      <c r="A22" s="95">
        <v>443</v>
      </c>
      <c r="B22" s="28" t="s">
        <v>345</v>
      </c>
      <c r="C22" s="237"/>
      <c r="D22" s="237"/>
      <c r="E22" s="101" t="str">
        <f t="shared" si="0"/>
        <v/>
      </c>
      <c r="F22" s="106">
        <f t="shared" si="1"/>
        <v>0</v>
      </c>
      <c r="G22" s="93"/>
      <c r="H22" s="87"/>
      <c r="I22" s="87"/>
    </row>
    <row r="23" spans="1:9" s="252" customFormat="1" x14ac:dyDescent="0.25">
      <c r="A23" s="95">
        <v>444</v>
      </c>
      <c r="B23" s="28" t="s">
        <v>51</v>
      </c>
      <c r="C23" s="237"/>
      <c r="D23" s="237">
        <v>643</v>
      </c>
      <c r="E23" s="101" t="str">
        <f t="shared" si="0"/>
        <v/>
      </c>
      <c r="F23" s="106">
        <f t="shared" si="1"/>
        <v>643</v>
      </c>
      <c r="G23" s="93"/>
      <c r="H23" s="87"/>
      <c r="I23" s="87"/>
    </row>
    <row r="24" spans="1:9" x14ac:dyDescent="0.25">
      <c r="A24" s="104">
        <v>45</v>
      </c>
      <c r="B24" s="110" t="s">
        <v>268</v>
      </c>
      <c r="C24" s="104">
        <f>+C25+C26</f>
        <v>0</v>
      </c>
      <c r="D24" s="104">
        <f>+D25+D26</f>
        <v>17411</v>
      </c>
      <c r="E24" s="109" t="str">
        <f t="shared" si="0"/>
        <v/>
      </c>
      <c r="F24" s="102">
        <f t="shared" si="1"/>
        <v>17411</v>
      </c>
      <c r="G24" s="89"/>
      <c r="H24" s="89"/>
      <c r="I24" s="89"/>
    </row>
    <row r="25" spans="1:9" ht="27" x14ac:dyDescent="0.25">
      <c r="A25" s="95">
        <v>451</v>
      </c>
      <c r="B25" s="9" t="s">
        <v>35</v>
      </c>
      <c r="C25" s="237"/>
      <c r="D25" s="237">
        <v>17411</v>
      </c>
      <c r="E25" s="101" t="str">
        <f>IF(OR(ISBLANK(C25),C25=0),"", D25/C25)</f>
        <v/>
      </c>
      <c r="F25" s="106">
        <f t="shared" si="1"/>
        <v>17411</v>
      </c>
      <c r="G25" s="87"/>
      <c r="H25" s="87"/>
      <c r="I25" s="87"/>
    </row>
    <row r="26" spans="1:9" s="252" customFormat="1" x14ac:dyDescent="0.25">
      <c r="A26" s="95">
        <v>454</v>
      </c>
      <c r="B26" s="28" t="s">
        <v>346</v>
      </c>
      <c r="C26" s="237"/>
      <c r="D26" s="237"/>
      <c r="E26" s="101" t="str">
        <f>IF(OR(ISBLANK(C26),C26=0),"", D26/C26)</f>
        <v/>
      </c>
      <c r="F26" s="106">
        <f t="shared" si="1"/>
        <v>0</v>
      </c>
      <c r="G26" s="87"/>
      <c r="H26" s="87"/>
      <c r="I26" s="87"/>
    </row>
    <row r="27" spans="1:9" x14ac:dyDescent="0.25">
      <c r="A27" s="104">
        <v>46</v>
      </c>
      <c r="B27" s="110" t="s">
        <v>269</v>
      </c>
      <c r="C27" s="104">
        <f>SUM(C28:C30)</f>
        <v>0</v>
      </c>
      <c r="D27" s="104">
        <f>SUM(D28:D30)</f>
        <v>41834</v>
      </c>
      <c r="E27" s="109" t="str">
        <f t="shared" si="0"/>
        <v/>
      </c>
      <c r="F27" s="102">
        <f t="shared" si="1"/>
        <v>41834</v>
      </c>
      <c r="G27" s="89"/>
      <c r="H27" s="89"/>
      <c r="I27" s="89"/>
    </row>
    <row r="28" spans="1:9" s="252" customFormat="1" x14ac:dyDescent="0.25">
      <c r="A28" s="6">
        <v>462</v>
      </c>
      <c r="B28" s="28" t="s">
        <v>347</v>
      </c>
      <c r="C28" s="253"/>
      <c r="D28" s="253"/>
      <c r="E28" s="101" t="str">
        <f t="shared" si="0"/>
        <v/>
      </c>
      <c r="F28" s="106">
        <f t="shared" si="1"/>
        <v>0</v>
      </c>
      <c r="G28" s="89"/>
      <c r="H28" s="89"/>
      <c r="I28" s="89"/>
    </row>
    <row r="29" spans="1:9" x14ac:dyDescent="0.25">
      <c r="A29" s="95">
        <v>463</v>
      </c>
      <c r="B29" s="9" t="s">
        <v>90</v>
      </c>
      <c r="C29" s="237"/>
      <c r="D29" s="237">
        <v>28998</v>
      </c>
      <c r="E29" s="101" t="str">
        <f t="shared" si="0"/>
        <v/>
      </c>
      <c r="F29" s="106">
        <f t="shared" si="1"/>
        <v>28998</v>
      </c>
      <c r="G29" s="87"/>
      <c r="H29" s="87"/>
      <c r="I29" s="87"/>
    </row>
    <row r="30" spans="1:9" s="252" customFormat="1" ht="27" x14ac:dyDescent="0.25">
      <c r="A30" s="95">
        <v>464</v>
      </c>
      <c r="B30" s="28" t="s">
        <v>348</v>
      </c>
      <c r="C30" s="237"/>
      <c r="D30" s="237">
        <v>12836</v>
      </c>
      <c r="E30" s="101" t="str">
        <f t="shared" si="0"/>
        <v/>
      </c>
      <c r="F30" s="106">
        <f t="shared" si="1"/>
        <v>12836</v>
      </c>
      <c r="G30" s="87"/>
      <c r="H30" s="87"/>
      <c r="I30" s="87"/>
    </row>
    <row r="31" spans="1:9" ht="27" x14ac:dyDescent="0.25">
      <c r="A31" s="104">
        <v>47</v>
      </c>
      <c r="B31" s="110" t="s">
        <v>270</v>
      </c>
      <c r="C31" s="104">
        <f>C32</f>
        <v>0</v>
      </c>
      <c r="D31" s="104">
        <f>D32</f>
        <v>0</v>
      </c>
      <c r="E31" s="109" t="str">
        <f t="shared" si="0"/>
        <v/>
      </c>
      <c r="F31" s="102">
        <f t="shared" si="1"/>
        <v>0</v>
      </c>
      <c r="G31" s="89"/>
      <c r="H31" s="89"/>
      <c r="I31" s="89"/>
    </row>
    <row r="32" spans="1:9" x14ac:dyDescent="0.25">
      <c r="A32" s="95">
        <v>472</v>
      </c>
      <c r="B32" s="9" t="s">
        <v>37</v>
      </c>
      <c r="C32" s="237"/>
      <c r="D32" s="237"/>
      <c r="E32" s="101" t="str">
        <f t="shared" si="0"/>
        <v/>
      </c>
      <c r="F32" s="106">
        <f t="shared" si="1"/>
        <v>0</v>
      </c>
      <c r="G32" s="87"/>
      <c r="H32" s="87"/>
      <c r="I32" s="87"/>
    </row>
    <row r="33" spans="1:9" x14ac:dyDescent="0.25">
      <c r="A33" s="104">
        <v>48</v>
      </c>
      <c r="B33" s="110" t="s">
        <v>271</v>
      </c>
      <c r="C33" s="104">
        <f>SUM(C34:C38)</f>
        <v>0</v>
      </c>
      <c r="D33" s="104">
        <f>SUM(D34:D38)</f>
        <v>0</v>
      </c>
      <c r="E33" s="109" t="str">
        <f t="shared" si="0"/>
        <v/>
      </c>
      <c r="F33" s="102">
        <f t="shared" si="1"/>
        <v>0</v>
      </c>
      <c r="G33" s="89"/>
      <c r="H33" s="89"/>
      <c r="I33" s="89"/>
    </row>
    <row r="34" spans="1:9" x14ac:dyDescent="0.25">
      <c r="A34" s="95">
        <v>481</v>
      </c>
      <c r="B34" s="9" t="s">
        <v>38</v>
      </c>
      <c r="C34" s="237"/>
      <c r="D34" s="237"/>
      <c r="E34" s="101" t="str">
        <f t="shared" si="0"/>
        <v/>
      </c>
      <c r="F34" s="106">
        <f t="shared" si="1"/>
        <v>0</v>
      </c>
      <c r="G34" s="93"/>
      <c r="H34" s="87"/>
      <c r="I34" s="87"/>
    </row>
    <row r="35" spans="1:9" x14ac:dyDescent="0.25">
      <c r="A35" s="95">
        <v>482</v>
      </c>
      <c r="B35" s="9" t="s">
        <v>71</v>
      </c>
      <c r="C35" s="237"/>
      <c r="D35" s="237"/>
      <c r="E35" s="101" t="str">
        <f t="shared" si="0"/>
        <v/>
      </c>
      <c r="F35" s="106">
        <f t="shared" si="1"/>
        <v>0</v>
      </c>
      <c r="G35" s="93"/>
      <c r="H35" s="87"/>
      <c r="I35" s="87"/>
    </row>
    <row r="36" spans="1:9" x14ac:dyDescent="0.25">
      <c r="A36" s="95">
        <v>483</v>
      </c>
      <c r="B36" s="9" t="s">
        <v>72</v>
      </c>
      <c r="C36" s="237"/>
      <c r="D36" s="237"/>
      <c r="E36" s="101" t="str">
        <f t="shared" si="0"/>
        <v/>
      </c>
      <c r="F36" s="106">
        <f t="shared" si="1"/>
        <v>0</v>
      </c>
      <c r="G36" s="93"/>
      <c r="H36" s="87"/>
      <c r="I36" s="87"/>
    </row>
    <row r="37" spans="1:9" s="252" customFormat="1" ht="40.5" x14ac:dyDescent="0.25">
      <c r="A37" s="95">
        <v>484</v>
      </c>
      <c r="B37" s="28" t="s">
        <v>349</v>
      </c>
      <c r="C37" s="237"/>
      <c r="D37" s="237"/>
      <c r="E37" s="101" t="str">
        <f t="shared" si="0"/>
        <v/>
      </c>
      <c r="F37" s="106">
        <f t="shared" si="1"/>
        <v>0</v>
      </c>
      <c r="G37" s="93"/>
      <c r="H37" s="87"/>
      <c r="I37" s="87"/>
    </row>
    <row r="38" spans="1:9" s="252" customFormat="1" ht="27" x14ac:dyDescent="0.25">
      <c r="A38" s="95">
        <v>485</v>
      </c>
      <c r="B38" s="28" t="s">
        <v>350</v>
      </c>
      <c r="C38" s="237"/>
      <c r="D38" s="237"/>
      <c r="E38" s="101" t="str">
        <f t="shared" si="0"/>
        <v/>
      </c>
      <c r="F38" s="106">
        <f t="shared" si="1"/>
        <v>0</v>
      </c>
      <c r="G38" s="93"/>
      <c r="H38" s="87"/>
      <c r="I38" s="87"/>
    </row>
    <row r="39" spans="1:9" x14ac:dyDescent="0.25">
      <c r="A39" s="104">
        <v>49</v>
      </c>
      <c r="B39" s="110" t="s">
        <v>272</v>
      </c>
      <c r="C39" s="104">
        <f>C40</f>
        <v>0</v>
      </c>
      <c r="D39" s="104">
        <f>D40</f>
        <v>0</v>
      </c>
      <c r="E39" s="109" t="str">
        <f t="shared" si="0"/>
        <v/>
      </c>
      <c r="F39" s="102">
        <f t="shared" si="1"/>
        <v>0</v>
      </c>
      <c r="G39" s="89"/>
      <c r="H39" s="89"/>
      <c r="I39" s="89"/>
    </row>
    <row r="40" spans="1:9" x14ac:dyDescent="0.25">
      <c r="A40" s="95">
        <v>499</v>
      </c>
      <c r="B40" s="9" t="s">
        <v>273</v>
      </c>
      <c r="C40" s="237"/>
      <c r="D40" s="237"/>
      <c r="E40" s="101" t="str">
        <f t="shared" si="0"/>
        <v/>
      </c>
      <c r="F40" s="106">
        <f t="shared" si="1"/>
        <v>0</v>
      </c>
      <c r="G40" s="87"/>
      <c r="H40" s="87"/>
      <c r="I40" s="87"/>
    </row>
    <row r="41" spans="1:9" x14ac:dyDescent="0.25">
      <c r="A41" s="104">
        <v>51</v>
      </c>
      <c r="B41" s="110" t="s">
        <v>274</v>
      </c>
      <c r="C41" s="104">
        <f>SUM(C42:C46)</f>
        <v>0</v>
      </c>
      <c r="D41" s="104">
        <f>SUM(D42:D46)</f>
        <v>0</v>
      </c>
      <c r="E41" s="109" t="str">
        <f t="shared" si="0"/>
        <v/>
      </c>
      <c r="F41" s="102">
        <f t="shared" si="1"/>
        <v>0</v>
      </c>
      <c r="G41" s="92"/>
      <c r="H41" s="89"/>
      <c r="I41" s="89"/>
    </row>
    <row r="42" spans="1:9" x14ac:dyDescent="0.25">
      <c r="A42" s="95">
        <v>511</v>
      </c>
      <c r="B42" s="9" t="s">
        <v>40</v>
      </c>
      <c r="C42" s="237"/>
      <c r="D42" s="237"/>
      <c r="E42" s="101" t="str">
        <f t="shared" si="0"/>
        <v/>
      </c>
      <c r="F42" s="106">
        <f t="shared" si="1"/>
        <v>0</v>
      </c>
      <c r="G42" s="93"/>
      <c r="H42" s="87"/>
      <c r="I42" s="87"/>
    </row>
    <row r="43" spans="1:9" x14ac:dyDescent="0.25">
      <c r="A43" s="95">
        <v>512</v>
      </c>
      <c r="B43" s="9" t="s">
        <v>41</v>
      </c>
      <c r="C43" s="237"/>
      <c r="D43" s="237"/>
      <c r="E43" s="101" t="str">
        <f>IF(OR(ISBLANK(C43),C43=0),"", D43/C43)</f>
        <v/>
      </c>
      <c r="F43" s="106">
        <f t="shared" si="1"/>
        <v>0</v>
      </c>
      <c r="G43" s="93"/>
      <c r="H43" s="87"/>
      <c r="I43" s="87"/>
    </row>
    <row r="44" spans="1:9" x14ac:dyDescent="0.25">
      <c r="A44" s="95">
        <v>513</v>
      </c>
      <c r="B44" s="9" t="s">
        <v>275</v>
      </c>
      <c r="C44" s="237"/>
      <c r="D44" s="237"/>
      <c r="E44" s="101" t="str">
        <f t="shared" si="0"/>
        <v/>
      </c>
      <c r="F44" s="106">
        <f t="shared" si="1"/>
        <v>0</v>
      </c>
      <c r="G44" s="93"/>
      <c r="H44" s="87"/>
      <c r="I44" s="87"/>
    </row>
    <row r="45" spans="1:9" s="252" customFormat="1" x14ac:dyDescent="0.25">
      <c r="A45" s="95">
        <v>514</v>
      </c>
      <c r="B45" s="28" t="s">
        <v>351</v>
      </c>
      <c r="C45" s="237"/>
      <c r="D45" s="237"/>
      <c r="E45" s="101" t="str">
        <f t="shared" si="0"/>
        <v/>
      </c>
      <c r="F45" s="106">
        <f t="shared" si="1"/>
        <v>0</v>
      </c>
      <c r="G45" s="93"/>
      <c r="H45" s="87"/>
      <c r="I45" s="87"/>
    </row>
    <row r="46" spans="1:9" x14ac:dyDescent="0.25">
      <c r="A46" s="95">
        <v>515</v>
      </c>
      <c r="B46" s="9" t="s">
        <v>73</v>
      </c>
      <c r="C46" s="237"/>
      <c r="D46" s="237"/>
      <c r="E46" s="101" t="str">
        <f t="shared" si="0"/>
        <v/>
      </c>
      <c r="F46" s="106">
        <f t="shared" si="1"/>
        <v>0</v>
      </c>
      <c r="G46" s="93"/>
      <c r="H46" s="87"/>
      <c r="I46" s="87"/>
    </row>
    <row r="47" spans="1:9" x14ac:dyDescent="0.25">
      <c r="A47" s="104">
        <v>54</v>
      </c>
      <c r="B47" s="110" t="s">
        <v>276</v>
      </c>
      <c r="C47" s="104">
        <f>C48</f>
        <v>0</v>
      </c>
      <c r="D47" s="104">
        <f>D48</f>
        <v>0</v>
      </c>
      <c r="E47" s="109" t="str">
        <f t="shared" si="0"/>
        <v/>
      </c>
      <c r="F47" s="102">
        <f t="shared" si="1"/>
        <v>0</v>
      </c>
      <c r="G47" s="89"/>
      <c r="H47" s="89"/>
      <c r="I47" s="89"/>
    </row>
    <row r="48" spans="1:9" x14ac:dyDescent="0.25">
      <c r="A48" s="95">
        <v>541</v>
      </c>
      <c r="B48" s="9" t="s">
        <v>126</v>
      </c>
      <c r="C48" s="237"/>
      <c r="D48" s="237"/>
      <c r="E48" s="101" t="str">
        <f t="shared" si="0"/>
        <v/>
      </c>
      <c r="F48" s="106">
        <f t="shared" si="1"/>
        <v>0</v>
      </c>
      <c r="G48" s="87"/>
      <c r="H48" s="87"/>
      <c r="I48" s="87"/>
    </row>
    <row r="49" spans="1:9" x14ac:dyDescent="0.25">
      <c r="A49" s="104">
        <v>61</v>
      </c>
      <c r="B49" s="110" t="s">
        <v>277</v>
      </c>
      <c r="C49" s="104">
        <f>C50</f>
        <v>0</v>
      </c>
      <c r="D49" s="104">
        <f>D50</f>
        <v>0</v>
      </c>
      <c r="E49" s="109" t="str">
        <f t="shared" si="0"/>
        <v/>
      </c>
      <c r="F49" s="102">
        <f t="shared" si="1"/>
        <v>0</v>
      </c>
      <c r="G49" s="89"/>
      <c r="H49" s="89"/>
      <c r="I49" s="89"/>
    </row>
    <row r="50" spans="1:9" x14ac:dyDescent="0.25">
      <c r="A50" s="95">
        <v>611</v>
      </c>
      <c r="B50" s="9" t="s">
        <v>52</v>
      </c>
      <c r="C50" s="237"/>
      <c r="D50" s="237"/>
      <c r="E50" s="101" t="str">
        <f t="shared" si="0"/>
        <v/>
      </c>
      <c r="F50" s="106">
        <f t="shared" si="1"/>
        <v>0</v>
      </c>
      <c r="G50" s="87"/>
      <c r="H50" s="87"/>
      <c r="I50" s="87"/>
    </row>
    <row r="51" spans="1:9" x14ac:dyDescent="0.25">
      <c r="A51" s="104">
        <v>62</v>
      </c>
      <c r="B51" s="110" t="s">
        <v>278</v>
      </c>
      <c r="C51" s="104">
        <f>C52</f>
        <v>0</v>
      </c>
      <c r="D51" s="104">
        <f>D52</f>
        <v>0</v>
      </c>
      <c r="E51" s="109" t="str">
        <f t="shared" si="0"/>
        <v/>
      </c>
      <c r="F51" s="102">
        <f t="shared" si="1"/>
        <v>0</v>
      </c>
      <c r="G51" s="87"/>
      <c r="H51" s="87"/>
      <c r="I51" s="87"/>
    </row>
    <row r="52" spans="1:9" x14ac:dyDescent="0.25">
      <c r="A52" s="95">
        <v>621</v>
      </c>
      <c r="B52" s="9" t="s">
        <v>43</v>
      </c>
      <c r="C52" s="237"/>
      <c r="D52" s="237"/>
      <c r="E52" s="101" t="str">
        <f t="shared" si="0"/>
        <v/>
      </c>
      <c r="F52" s="106">
        <f t="shared" si="1"/>
        <v>0</v>
      </c>
      <c r="G52" s="87"/>
      <c r="H52" s="87"/>
      <c r="I52" s="87"/>
    </row>
    <row r="53" spans="1:9" x14ac:dyDescent="0.25">
      <c r="A53" s="278" t="s">
        <v>279</v>
      </c>
      <c r="B53" s="279"/>
      <c r="C53" s="111">
        <f>C51+C49+C47+C41+C39+C33+C31+C27+C24+C19+C12+C3</f>
        <v>0</v>
      </c>
      <c r="D53" s="111">
        <f>D51+D49+D47+D41+D39+D33+D31+D27+D24+D19+D12+D3</f>
        <v>291571</v>
      </c>
      <c r="E53" s="112" t="str">
        <f t="shared" si="0"/>
        <v/>
      </c>
      <c r="F53" s="113">
        <f t="shared" si="1"/>
        <v>291571</v>
      </c>
      <c r="G53" s="89"/>
      <c r="H53" s="87"/>
      <c r="I53" s="89"/>
    </row>
  </sheetData>
  <mergeCells count="1">
    <mergeCell ref="A53:B53"/>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0"/>
  <sheetViews>
    <sheetView workbookViewId="0">
      <pane ySplit="1" topLeftCell="A165" activePane="bottomLeft" state="frozen"/>
      <selection pane="bottomLeft" activeCell="O4" sqref="O4"/>
    </sheetView>
  </sheetViews>
  <sheetFormatPr defaultRowHeight="15" x14ac:dyDescent="0.25"/>
  <cols>
    <col min="1" max="5" width="9.140625" style="2"/>
    <col min="6" max="6" width="35.5703125" style="2" customWidth="1"/>
    <col min="7" max="7" width="11" style="2" customWidth="1"/>
    <col min="8" max="9" width="10.42578125" style="2" customWidth="1"/>
    <col min="10" max="12" width="9.140625" style="2"/>
  </cols>
  <sheetData>
    <row r="1" spans="1:12" ht="76.5" customHeight="1" thickBot="1" x14ac:dyDescent="0.3">
      <c r="A1" s="17" t="s">
        <v>0</v>
      </c>
      <c r="B1" s="18" t="s">
        <v>1</v>
      </c>
      <c r="C1" s="18" t="s">
        <v>2</v>
      </c>
      <c r="D1" s="18" t="s">
        <v>3</v>
      </c>
      <c r="E1" s="23" t="s">
        <v>150</v>
      </c>
      <c r="F1" s="24" t="s">
        <v>4</v>
      </c>
      <c r="G1" s="116" t="s">
        <v>5</v>
      </c>
      <c r="H1" s="25" t="s">
        <v>6</v>
      </c>
      <c r="I1" s="26" t="s">
        <v>324</v>
      </c>
      <c r="J1" s="25" t="s">
        <v>7</v>
      </c>
      <c r="K1" s="12"/>
      <c r="L1" s="12"/>
    </row>
    <row r="2" spans="1:12" ht="15.75" thickBot="1" x14ac:dyDescent="0.3">
      <c r="A2" s="19">
        <v>1</v>
      </c>
      <c r="B2" s="19">
        <v>2</v>
      </c>
      <c r="C2" s="19">
        <v>3</v>
      </c>
      <c r="D2" s="19">
        <v>4</v>
      </c>
      <c r="E2" s="19">
        <v>5</v>
      </c>
      <c r="F2" s="19">
        <v>6</v>
      </c>
      <c r="G2" s="19">
        <v>7</v>
      </c>
      <c r="H2" s="19">
        <v>8</v>
      </c>
      <c r="I2" s="19">
        <v>9</v>
      </c>
      <c r="J2" s="19">
        <v>10</v>
      </c>
      <c r="K2" s="11"/>
      <c r="L2" s="11"/>
    </row>
    <row r="3" spans="1:12" x14ac:dyDescent="0.25">
      <c r="A3" s="15">
        <v>1</v>
      </c>
      <c r="B3" s="15"/>
      <c r="C3" s="15"/>
      <c r="D3" s="15"/>
      <c r="E3" s="15"/>
      <c r="F3" s="16" t="s">
        <v>8</v>
      </c>
      <c r="G3" s="15"/>
      <c r="H3" s="15"/>
      <c r="I3" s="15"/>
      <c r="J3" s="20"/>
      <c r="K3" s="13"/>
      <c r="L3" s="13"/>
    </row>
    <row r="4" spans="1:12" ht="40.5" x14ac:dyDescent="0.25">
      <c r="A4" s="6"/>
      <c r="B4" s="6"/>
      <c r="C4" s="7">
        <v>110</v>
      </c>
      <c r="D4" s="7"/>
      <c r="E4" s="7"/>
      <c r="F4" s="8" t="s">
        <v>9</v>
      </c>
      <c r="G4" s="6"/>
      <c r="H4" s="6"/>
      <c r="I4" s="6"/>
      <c r="J4" s="20"/>
      <c r="K4" s="10"/>
      <c r="L4" s="10"/>
    </row>
    <row r="5" spans="1:12" x14ac:dyDescent="0.25">
      <c r="A5" s="6"/>
      <c r="B5" s="6"/>
      <c r="C5" s="6"/>
      <c r="D5" s="6">
        <v>1</v>
      </c>
      <c r="E5" s="6">
        <v>411</v>
      </c>
      <c r="F5" s="9" t="s">
        <v>10</v>
      </c>
      <c r="G5" s="240"/>
      <c r="H5" s="240"/>
      <c r="I5" s="76" t="str">
        <f>IF(OR(ISBLANK(G5),G5=0),"",H5/G5)</f>
        <v/>
      </c>
      <c r="J5" s="20">
        <f t="shared" ref="J5:J59" si="0">H5-G5</f>
        <v>0</v>
      </c>
      <c r="K5" s="10"/>
      <c r="L5" s="10"/>
    </row>
    <row r="6" spans="1:12" ht="27" x14ac:dyDescent="0.25">
      <c r="A6" s="6"/>
      <c r="B6" s="6"/>
      <c r="C6" s="6"/>
      <c r="D6" s="6">
        <v>2</v>
      </c>
      <c r="E6" s="6">
        <v>412</v>
      </c>
      <c r="F6" s="9" t="s">
        <v>11</v>
      </c>
      <c r="G6" s="240"/>
      <c r="H6" s="240"/>
      <c r="I6" s="76" t="str">
        <f t="shared" ref="I6:I115" si="1">IF(OR(ISBLANK(G6),G6=0),"",H6/G6)</f>
        <v/>
      </c>
      <c r="J6" s="20">
        <f t="shared" si="0"/>
        <v>0</v>
      </c>
      <c r="K6" s="10"/>
      <c r="L6" s="10"/>
    </row>
    <row r="7" spans="1:12" x14ac:dyDescent="0.25">
      <c r="A7" s="6"/>
      <c r="B7" s="6"/>
      <c r="C7" s="6"/>
      <c r="D7" s="6">
        <v>3</v>
      </c>
      <c r="E7" s="6">
        <v>413</v>
      </c>
      <c r="F7" s="9" t="s">
        <v>12</v>
      </c>
      <c r="G7" s="240"/>
      <c r="H7" s="240"/>
      <c r="I7" s="76" t="str">
        <f t="shared" si="1"/>
        <v/>
      </c>
      <c r="J7" s="20">
        <f t="shared" si="0"/>
        <v>0</v>
      </c>
      <c r="K7" s="10"/>
      <c r="L7" s="10"/>
    </row>
    <row r="8" spans="1:12" x14ac:dyDescent="0.25">
      <c r="A8" s="6"/>
      <c r="B8" s="6"/>
      <c r="C8" s="6"/>
      <c r="D8" s="6">
        <v>4</v>
      </c>
      <c r="E8" s="6">
        <v>414</v>
      </c>
      <c r="F8" s="9" t="s">
        <v>13</v>
      </c>
      <c r="G8" s="240"/>
      <c r="H8" s="240"/>
      <c r="I8" s="76" t="str">
        <f t="shared" si="1"/>
        <v/>
      </c>
      <c r="J8" s="20">
        <f t="shared" si="0"/>
        <v>0</v>
      </c>
      <c r="K8" s="10"/>
      <c r="L8" s="10"/>
    </row>
    <row r="9" spans="1:12" x14ac:dyDescent="0.25">
      <c r="A9" s="6"/>
      <c r="B9" s="6"/>
      <c r="C9" s="6"/>
      <c r="D9" s="6">
        <v>5</v>
      </c>
      <c r="E9" s="6">
        <v>415</v>
      </c>
      <c r="F9" s="9" t="s">
        <v>14</v>
      </c>
      <c r="G9" s="240"/>
      <c r="H9" s="240"/>
      <c r="I9" s="76" t="str">
        <f t="shared" si="1"/>
        <v/>
      </c>
      <c r="J9" s="20">
        <f t="shared" si="0"/>
        <v>0</v>
      </c>
      <c r="K9" s="10"/>
      <c r="L9" s="10"/>
    </row>
    <row r="10" spans="1:12" ht="27" x14ac:dyDescent="0.25">
      <c r="A10" s="6"/>
      <c r="B10" s="6"/>
      <c r="C10" s="6"/>
      <c r="D10" s="6">
        <v>6</v>
      </c>
      <c r="E10" s="6">
        <v>416</v>
      </c>
      <c r="F10" s="9" t="s">
        <v>15</v>
      </c>
      <c r="G10" s="240"/>
      <c r="H10" s="240"/>
      <c r="I10" s="76" t="str">
        <f t="shared" si="1"/>
        <v/>
      </c>
      <c r="J10" s="20">
        <f t="shared" si="0"/>
        <v>0</v>
      </c>
      <c r="K10" s="10"/>
      <c r="L10" s="10"/>
    </row>
    <row r="11" spans="1:12" x14ac:dyDescent="0.25">
      <c r="A11" s="6"/>
      <c r="B11" s="6"/>
      <c r="C11" s="6"/>
      <c r="D11" s="6">
        <v>7</v>
      </c>
      <c r="E11" s="6">
        <v>421</v>
      </c>
      <c r="F11" s="9" t="s">
        <v>16</v>
      </c>
      <c r="G11" s="240"/>
      <c r="H11" s="240"/>
      <c r="I11" s="76" t="str">
        <f t="shared" si="1"/>
        <v/>
      </c>
      <c r="J11" s="20">
        <f t="shared" si="0"/>
        <v>0</v>
      </c>
      <c r="K11" s="10"/>
      <c r="L11" s="10"/>
    </row>
    <row r="12" spans="1:12" ht="54" x14ac:dyDescent="0.25">
      <c r="A12" s="6"/>
      <c r="B12" s="6"/>
      <c r="C12" s="6"/>
      <c r="D12" s="6">
        <v>8</v>
      </c>
      <c r="E12" s="6">
        <v>422</v>
      </c>
      <c r="F12" s="9" t="s">
        <v>165</v>
      </c>
      <c r="G12" s="240"/>
      <c r="H12" s="240"/>
      <c r="I12" s="76" t="str">
        <f t="shared" si="1"/>
        <v/>
      </c>
      <c r="J12" s="20">
        <f t="shared" si="0"/>
        <v>0</v>
      </c>
      <c r="K12" s="10"/>
      <c r="L12" s="10"/>
    </row>
    <row r="13" spans="1:12" x14ac:dyDescent="0.25">
      <c r="A13" s="6"/>
      <c r="B13" s="6"/>
      <c r="C13" s="6"/>
      <c r="D13" s="6">
        <v>9</v>
      </c>
      <c r="E13" s="6">
        <v>423</v>
      </c>
      <c r="F13" t="s">
        <v>17</v>
      </c>
      <c r="G13" s="240"/>
      <c r="H13" s="240"/>
      <c r="I13" s="76" t="str">
        <f t="shared" si="1"/>
        <v/>
      </c>
      <c r="J13" s="20">
        <f t="shared" si="0"/>
        <v>0</v>
      </c>
      <c r="K13" s="10"/>
      <c r="L13" s="10"/>
    </row>
    <row r="14" spans="1:12" x14ac:dyDescent="0.25">
      <c r="A14" s="6"/>
      <c r="B14" s="6"/>
      <c r="C14" s="6"/>
      <c r="D14" s="6">
        <v>10</v>
      </c>
      <c r="E14" s="6">
        <v>425</v>
      </c>
      <c r="F14" s="9" t="s">
        <v>18</v>
      </c>
      <c r="G14" s="240"/>
      <c r="H14" s="240"/>
      <c r="I14" s="76" t="str">
        <f t="shared" si="1"/>
        <v/>
      </c>
      <c r="J14" s="20">
        <f t="shared" si="0"/>
        <v>0</v>
      </c>
      <c r="K14" s="10"/>
      <c r="L14" s="10"/>
    </row>
    <row r="15" spans="1:12" x14ac:dyDescent="0.25">
      <c r="A15" s="6"/>
      <c r="B15" s="6"/>
      <c r="C15" s="6"/>
      <c r="D15" s="6">
        <v>11</v>
      </c>
      <c r="E15" s="6">
        <v>426</v>
      </c>
      <c r="F15" s="9" t="s">
        <v>19</v>
      </c>
      <c r="G15" s="240"/>
      <c r="H15" s="240"/>
      <c r="I15" s="76" t="str">
        <f t="shared" si="1"/>
        <v/>
      </c>
      <c r="J15" s="20">
        <f t="shared" si="0"/>
        <v>0</v>
      </c>
      <c r="K15" s="10"/>
      <c r="L15" s="10"/>
    </row>
    <row r="16" spans="1:12" ht="15.75" thickBot="1" x14ac:dyDescent="0.3">
      <c r="A16" s="22"/>
      <c r="B16" s="22"/>
      <c r="C16" s="22"/>
      <c r="D16" s="22">
        <v>12</v>
      </c>
      <c r="E16" s="22">
        <v>482</v>
      </c>
      <c r="F16" s="27" t="s">
        <v>20</v>
      </c>
      <c r="G16" s="241"/>
      <c r="H16" s="241"/>
      <c r="I16" s="78" t="str">
        <f t="shared" si="1"/>
        <v/>
      </c>
      <c r="J16" s="33">
        <f t="shared" si="0"/>
        <v>0</v>
      </c>
      <c r="K16" s="10"/>
      <c r="L16" s="10"/>
    </row>
    <row r="17" spans="1:12" ht="27" customHeight="1" x14ac:dyDescent="0.25">
      <c r="A17" s="117"/>
      <c r="B17" s="118"/>
      <c r="C17" s="118"/>
      <c r="D17" s="118"/>
      <c r="E17" s="119"/>
      <c r="F17" s="120" t="s">
        <v>155</v>
      </c>
      <c r="G17" s="242"/>
      <c r="H17" s="242"/>
      <c r="I17" s="115" t="str">
        <f t="shared" si="1"/>
        <v/>
      </c>
      <c r="J17" s="122"/>
      <c r="K17" s="10"/>
      <c r="L17" s="10"/>
    </row>
    <row r="18" spans="1:12" x14ac:dyDescent="0.25">
      <c r="A18" s="28"/>
      <c r="B18" s="28"/>
      <c r="C18" s="28"/>
      <c r="D18" s="28"/>
      <c r="E18" s="35" t="s">
        <v>154</v>
      </c>
      <c r="F18" s="123" t="s">
        <v>21</v>
      </c>
      <c r="G18" s="240"/>
      <c r="H18" s="240"/>
      <c r="I18" s="76" t="str">
        <f t="shared" si="1"/>
        <v/>
      </c>
      <c r="J18" s="6">
        <f t="shared" si="0"/>
        <v>0</v>
      </c>
      <c r="K18" s="10"/>
      <c r="L18" s="10"/>
    </row>
    <row r="19" spans="1:12" s="37" customFormat="1" x14ac:dyDescent="0.25">
      <c r="A19" s="28"/>
      <c r="B19" s="28"/>
      <c r="C19" s="28"/>
      <c r="D19" s="28"/>
      <c r="E19" s="35" t="s">
        <v>161</v>
      </c>
      <c r="F19" s="123" t="s">
        <v>60</v>
      </c>
      <c r="G19" s="240"/>
      <c r="H19" s="240"/>
      <c r="I19" s="76" t="str">
        <f t="shared" si="1"/>
        <v/>
      </c>
      <c r="J19" s="6">
        <f t="shared" si="0"/>
        <v>0</v>
      </c>
      <c r="K19" s="10"/>
      <c r="L19" s="10"/>
    </row>
    <row r="20" spans="1:12" s="37" customFormat="1" x14ac:dyDescent="0.25">
      <c r="A20" s="28"/>
      <c r="B20" s="28"/>
      <c r="C20" s="28"/>
      <c r="D20" s="28"/>
      <c r="E20" s="35" t="s">
        <v>284</v>
      </c>
      <c r="F20" s="123" t="s">
        <v>292</v>
      </c>
      <c r="G20" s="240"/>
      <c r="H20" s="240"/>
      <c r="I20" s="76" t="str">
        <f t="shared" si="1"/>
        <v/>
      </c>
      <c r="J20" s="6">
        <f t="shared" si="0"/>
        <v>0</v>
      </c>
      <c r="K20" s="10"/>
      <c r="L20" s="10"/>
    </row>
    <row r="21" spans="1:12" s="37" customFormat="1" x14ac:dyDescent="0.25">
      <c r="A21" s="28"/>
      <c r="B21" s="28"/>
      <c r="C21" s="28"/>
      <c r="D21" s="28"/>
      <c r="E21" s="35" t="s">
        <v>159</v>
      </c>
      <c r="F21" s="123" t="s">
        <v>45</v>
      </c>
      <c r="G21" s="240"/>
      <c r="H21" s="240"/>
      <c r="I21" s="76" t="str">
        <f t="shared" si="1"/>
        <v/>
      </c>
      <c r="J21" s="6">
        <f t="shared" si="0"/>
        <v>0</v>
      </c>
      <c r="K21" s="10"/>
      <c r="L21" s="10"/>
    </row>
    <row r="22" spans="1:12" s="37" customFormat="1" x14ac:dyDescent="0.25">
      <c r="A22" s="28"/>
      <c r="B22" s="28"/>
      <c r="C22" s="28"/>
      <c r="D22" s="28"/>
      <c r="E22" s="35" t="s">
        <v>160</v>
      </c>
      <c r="F22" s="123" t="s">
        <v>46</v>
      </c>
      <c r="G22" s="240"/>
      <c r="H22" s="240"/>
      <c r="I22" s="76" t="str">
        <f t="shared" si="1"/>
        <v/>
      </c>
      <c r="J22" s="6">
        <f t="shared" si="0"/>
        <v>0</v>
      </c>
      <c r="K22" s="10"/>
      <c r="L22" s="10"/>
    </row>
    <row r="23" spans="1:12" s="37" customFormat="1" ht="27" x14ac:dyDescent="0.25">
      <c r="A23" s="28"/>
      <c r="B23" s="28"/>
      <c r="C23" s="28"/>
      <c r="D23" s="28"/>
      <c r="E23" s="35" t="s">
        <v>162</v>
      </c>
      <c r="F23" s="123" t="s">
        <v>61</v>
      </c>
      <c r="G23" s="240"/>
      <c r="H23" s="240"/>
      <c r="I23" s="76" t="str">
        <f t="shared" si="1"/>
        <v/>
      </c>
      <c r="J23" s="6">
        <f t="shared" si="0"/>
        <v>0</v>
      </c>
      <c r="K23" s="10"/>
      <c r="L23" s="10"/>
    </row>
    <row r="24" spans="1:12" s="37" customFormat="1" ht="27" x14ac:dyDescent="0.25">
      <c r="A24" s="28"/>
      <c r="B24" s="28"/>
      <c r="C24" s="28"/>
      <c r="D24" s="28"/>
      <c r="E24" s="35" t="s">
        <v>285</v>
      </c>
      <c r="F24" s="123" t="s">
        <v>293</v>
      </c>
      <c r="G24" s="240"/>
      <c r="H24" s="240"/>
      <c r="I24" s="76" t="str">
        <f t="shared" si="1"/>
        <v/>
      </c>
      <c r="J24" s="6">
        <f t="shared" si="0"/>
        <v>0</v>
      </c>
      <c r="K24" s="10"/>
      <c r="L24" s="10"/>
    </row>
    <row r="25" spans="1:12" s="37" customFormat="1" x14ac:dyDescent="0.25">
      <c r="A25" s="28"/>
      <c r="B25" s="28"/>
      <c r="C25" s="28"/>
      <c r="D25" s="28"/>
      <c r="E25" s="35" t="s">
        <v>286</v>
      </c>
      <c r="F25" s="123" t="s">
        <v>47</v>
      </c>
      <c r="G25" s="240"/>
      <c r="H25" s="240"/>
      <c r="I25" s="76" t="str">
        <f t="shared" si="1"/>
        <v/>
      </c>
      <c r="J25" s="6">
        <f t="shared" si="0"/>
        <v>0</v>
      </c>
      <c r="K25" s="10"/>
      <c r="L25" s="10"/>
    </row>
    <row r="26" spans="1:12" s="37" customFormat="1" x14ac:dyDescent="0.25">
      <c r="A26" s="28"/>
      <c r="B26" s="28"/>
      <c r="C26" s="28"/>
      <c r="D26" s="28"/>
      <c r="E26" s="35" t="s">
        <v>287</v>
      </c>
      <c r="F26" s="123" t="s">
        <v>294</v>
      </c>
      <c r="G26" s="240"/>
      <c r="H26" s="240"/>
      <c r="I26" s="76" t="str">
        <f t="shared" si="1"/>
        <v/>
      </c>
      <c r="J26" s="6">
        <f t="shared" si="0"/>
        <v>0</v>
      </c>
      <c r="K26" s="10"/>
      <c r="L26" s="10"/>
    </row>
    <row r="27" spans="1:12" s="37" customFormat="1" ht="27" x14ac:dyDescent="0.25">
      <c r="A27" s="28"/>
      <c r="B27" s="28"/>
      <c r="C27" s="28"/>
      <c r="D27" s="28"/>
      <c r="E27" s="35" t="s">
        <v>288</v>
      </c>
      <c r="F27" s="123" t="s">
        <v>295</v>
      </c>
      <c r="G27" s="240"/>
      <c r="H27" s="240"/>
      <c r="I27" s="76" t="str">
        <f t="shared" si="1"/>
        <v/>
      </c>
      <c r="J27" s="6">
        <f t="shared" si="0"/>
        <v>0</v>
      </c>
      <c r="K27" s="10"/>
      <c r="L27" s="10"/>
    </row>
    <row r="28" spans="1:12" s="37" customFormat="1" ht="27" x14ac:dyDescent="0.25">
      <c r="A28" s="28"/>
      <c r="B28" s="28"/>
      <c r="C28" s="28"/>
      <c r="D28" s="28"/>
      <c r="E28" s="35" t="s">
        <v>289</v>
      </c>
      <c r="F28" s="123" t="s">
        <v>62</v>
      </c>
      <c r="G28" s="240"/>
      <c r="H28" s="240"/>
      <c r="I28" s="76" t="str">
        <f t="shared" si="1"/>
        <v/>
      </c>
      <c r="J28" s="6">
        <f t="shared" si="0"/>
        <v>0</v>
      </c>
      <c r="K28" s="10"/>
      <c r="L28" s="10"/>
    </row>
    <row r="29" spans="1:12" s="37" customFormat="1" ht="27" x14ac:dyDescent="0.25">
      <c r="A29" s="28"/>
      <c r="B29" s="28"/>
      <c r="C29" s="28"/>
      <c r="D29" s="28"/>
      <c r="E29" s="35" t="s">
        <v>290</v>
      </c>
      <c r="F29" s="123" t="s">
        <v>296</v>
      </c>
      <c r="G29" s="240"/>
      <c r="H29" s="240"/>
      <c r="I29" s="76" t="str">
        <f t="shared" si="1"/>
        <v/>
      </c>
      <c r="J29" s="6">
        <f t="shared" si="0"/>
        <v>0</v>
      </c>
      <c r="K29" s="10"/>
      <c r="L29" s="10"/>
    </row>
    <row r="30" spans="1:12" s="37" customFormat="1" ht="27.75" thickBot="1" x14ac:dyDescent="0.3">
      <c r="A30" s="34"/>
      <c r="B30" s="34"/>
      <c r="C30" s="34"/>
      <c r="D30" s="34"/>
      <c r="E30" s="124" t="s">
        <v>291</v>
      </c>
      <c r="F30" s="125" t="s">
        <v>297</v>
      </c>
      <c r="G30" s="243"/>
      <c r="H30" s="243"/>
      <c r="I30" s="78" t="str">
        <f t="shared" si="1"/>
        <v/>
      </c>
      <c r="J30" s="33">
        <f t="shared" si="0"/>
        <v>0</v>
      </c>
      <c r="K30" s="10"/>
      <c r="L30" s="10"/>
    </row>
    <row r="31" spans="1:12" ht="15.75" thickBot="1" x14ac:dyDescent="0.3">
      <c r="A31" s="40"/>
      <c r="B31" s="41"/>
      <c r="C31" s="41"/>
      <c r="D31" s="41"/>
      <c r="E31" s="41"/>
      <c r="F31" s="39" t="s">
        <v>22</v>
      </c>
      <c r="G31" s="42">
        <f>SUM(G18:G30)</f>
        <v>0</v>
      </c>
      <c r="H31" s="42">
        <f>SUM(H18:H30)</f>
        <v>0</v>
      </c>
      <c r="I31" s="84" t="str">
        <f t="shared" si="1"/>
        <v/>
      </c>
      <c r="J31" s="56">
        <f t="shared" si="0"/>
        <v>0</v>
      </c>
      <c r="K31" s="13"/>
      <c r="L31" s="13"/>
    </row>
    <row r="32" spans="1:12" ht="15" customHeight="1" x14ac:dyDescent="0.25">
      <c r="A32" s="117"/>
      <c r="B32" s="118"/>
      <c r="C32" s="118"/>
      <c r="D32" s="118"/>
      <c r="E32" s="119"/>
      <c r="F32" s="126" t="s">
        <v>156</v>
      </c>
      <c r="G32" s="121"/>
      <c r="H32" s="121"/>
      <c r="I32" s="115" t="str">
        <f t="shared" si="1"/>
        <v/>
      </c>
      <c r="J32" s="122"/>
      <c r="K32" s="13"/>
      <c r="L32" s="13"/>
    </row>
    <row r="33" spans="1:12" s="37" customFormat="1" x14ac:dyDescent="0.25">
      <c r="A33" s="138"/>
      <c r="B33" s="138"/>
      <c r="C33" s="138"/>
      <c r="D33" s="138"/>
      <c r="E33" s="139" t="s">
        <v>154</v>
      </c>
      <c r="F33" s="140" t="s">
        <v>21</v>
      </c>
      <c r="G33" s="141">
        <f>G18</f>
        <v>0</v>
      </c>
      <c r="H33" s="141">
        <f>H18</f>
        <v>0</v>
      </c>
      <c r="I33" s="142" t="str">
        <f t="shared" ref="I33:I45" si="2">IF(OR(ISBLANK(G33),G33=0),"",H33/G33)</f>
        <v/>
      </c>
      <c r="J33" s="141">
        <f t="shared" ref="J33:J45" si="3">H33-G33</f>
        <v>0</v>
      </c>
      <c r="K33" s="10"/>
      <c r="L33" s="10"/>
    </row>
    <row r="34" spans="1:12" s="37" customFormat="1" x14ac:dyDescent="0.25">
      <c r="A34" s="138"/>
      <c r="B34" s="138"/>
      <c r="C34" s="138"/>
      <c r="D34" s="138"/>
      <c r="E34" s="139" t="s">
        <v>161</v>
      </c>
      <c r="F34" s="140" t="s">
        <v>60</v>
      </c>
      <c r="G34" s="141">
        <f t="shared" ref="G34:H45" si="4">G19</f>
        <v>0</v>
      </c>
      <c r="H34" s="141">
        <f t="shared" si="4"/>
        <v>0</v>
      </c>
      <c r="I34" s="142" t="str">
        <f t="shared" si="2"/>
        <v/>
      </c>
      <c r="J34" s="141">
        <f t="shared" si="3"/>
        <v>0</v>
      </c>
      <c r="K34" s="10"/>
      <c r="L34" s="10"/>
    </row>
    <row r="35" spans="1:12" s="37" customFormat="1" x14ac:dyDescent="0.25">
      <c r="A35" s="138"/>
      <c r="B35" s="138"/>
      <c r="C35" s="138"/>
      <c r="D35" s="138"/>
      <c r="E35" s="139" t="s">
        <v>284</v>
      </c>
      <c r="F35" s="140" t="s">
        <v>292</v>
      </c>
      <c r="G35" s="141">
        <f t="shared" si="4"/>
        <v>0</v>
      </c>
      <c r="H35" s="141">
        <f t="shared" si="4"/>
        <v>0</v>
      </c>
      <c r="I35" s="142" t="str">
        <f t="shared" si="2"/>
        <v/>
      </c>
      <c r="J35" s="141">
        <f t="shared" si="3"/>
        <v>0</v>
      </c>
      <c r="K35" s="10"/>
      <c r="L35" s="10"/>
    </row>
    <row r="36" spans="1:12" s="37" customFormat="1" x14ac:dyDescent="0.25">
      <c r="A36" s="138"/>
      <c r="B36" s="138"/>
      <c r="C36" s="138"/>
      <c r="D36" s="138"/>
      <c r="E36" s="139" t="s">
        <v>159</v>
      </c>
      <c r="F36" s="140" t="s">
        <v>45</v>
      </c>
      <c r="G36" s="141">
        <f t="shared" si="4"/>
        <v>0</v>
      </c>
      <c r="H36" s="141">
        <f t="shared" si="4"/>
        <v>0</v>
      </c>
      <c r="I36" s="142" t="str">
        <f t="shared" si="2"/>
        <v/>
      </c>
      <c r="J36" s="141">
        <f t="shared" si="3"/>
        <v>0</v>
      </c>
      <c r="K36" s="10"/>
      <c r="L36" s="10"/>
    </row>
    <row r="37" spans="1:12" s="37" customFormat="1" x14ac:dyDescent="0.25">
      <c r="A37" s="138"/>
      <c r="B37" s="138"/>
      <c r="C37" s="138"/>
      <c r="D37" s="138"/>
      <c r="E37" s="139" t="s">
        <v>160</v>
      </c>
      <c r="F37" s="140" t="s">
        <v>46</v>
      </c>
      <c r="G37" s="141">
        <f t="shared" si="4"/>
        <v>0</v>
      </c>
      <c r="H37" s="141">
        <f t="shared" si="4"/>
        <v>0</v>
      </c>
      <c r="I37" s="142" t="str">
        <f t="shared" si="2"/>
        <v/>
      </c>
      <c r="J37" s="141">
        <f t="shared" si="3"/>
        <v>0</v>
      </c>
      <c r="K37" s="10"/>
      <c r="L37" s="10"/>
    </row>
    <row r="38" spans="1:12" s="37" customFormat="1" ht="27" x14ac:dyDescent="0.25">
      <c r="A38" s="138"/>
      <c r="B38" s="138"/>
      <c r="C38" s="138"/>
      <c r="D38" s="138"/>
      <c r="E38" s="139" t="s">
        <v>162</v>
      </c>
      <c r="F38" s="140" t="s">
        <v>61</v>
      </c>
      <c r="G38" s="141">
        <f t="shared" si="4"/>
        <v>0</v>
      </c>
      <c r="H38" s="141">
        <f t="shared" si="4"/>
        <v>0</v>
      </c>
      <c r="I38" s="142" t="str">
        <f t="shared" si="2"/>
        <v/>
      </c>
      <c r="J38" s="141">
        <f t="shared" si="3"/>
        <v>0</v>
      </c>
      <c r="K38" s="10"/>
      <c r="L38" s="10"/>
    </row>
    <row r="39" spans="1:12" s="37" customFormat="1" ht="27" x14ac:dyDescent="0.25">
      <c r="A39" s="138"/>
      <c r="B39" s="138"/>
      <c r="C39" s="138"/>
      <c r="D39" s="138"/>
      <c r="E39" s="139" t="s">
        <v>285</v>
      </c>
      <c r="F39" s="140" t="s">
        <v>293</v>
      </c>
      <c r="G39" s="141">
        <f t="shared" si="4"/>
        <v>0</v>
      </c>
      <c r="H39" s="141">
        <f t="shared" si="4"/>
        <v>0</v>
      </c>
      <c r="I39" s="142" t="str">
        <f t="shared" si="2"/>
        <v/>
      </c>
      <c r="J39" s="141">
        <f t="shared" si="3"/>
        <v>0</v>
      </c>
      <c r="K39" s="10"/>
      <c r="L39" s="10"/>
    </row>
    <row r="40" spans="1:12" s="37" customFormat="1" x14ac:dyDescent="0.25">
      <c r="A40" s="138"/>
      <c r="B40" s="138"/>
      <c r="C40" s="138"/>
      <c r="D40" s="138"/>
      <c r="E40" s="139" t="s">
        <v>286</v>
      </c>
      <c r="F40" s="140" t="s">
        <v>47</v>
      </c>
      <c r="G40" s="141">
        <f t="shared" si="4"/>
        <v>0</v>
      </c>
      <c r="H40" s="141">
        <f t="shared" si="4"/>
        <v>0</v>
      </c>
      <c r="I40" s="142" t="str">
        <f t="shared" si="2"/>
        <v/>
      </c>
      <c r="J40" s="141">
        <f t="shared" si="3"/>
        <v>0</v>
      </c>
      <c r="K40" s="10"/>
      <c r="L40" s="10"/>
    </row>
    <row r="41" spans="1:12" s="37" customFormat="1" x14ac:dyDescent="0.25">
      <c r="A41" s="138"/>
      <c r="B41" s="138"/>
      <c r="C41" s="138"/>
      <c r="D41" s="138"/>
      <c r="E41" s="139" t="s">
        <v>287</v>
      </c>
      <c r="F41" s="140" t="s">
        <v>294</v>
      </c>
      <c r="G41" s="141">
        <f t="shared" si="4"/>
        <v>0</v>
      </c>
      <c r="H41" s="141">
        <f t="shared" si="4"/>
        <v>0</v>
      </c>
      <c r="I41" s="142" t="str">
        <f t="shared" si="2"/>
        <v/>
      </c>
      <c r="J41" s="141">
        <f t="shared" si="3"/>
        <v>0</v>
      </c>
      <c r="K41" s="10"/>
      <c r="L41" s="10"/>
    </row>
    <row r="42" spans="1:12" s="37" customFormat="1" ht="27" x14ac:dyDescent="0.25">
      <c r="A42" s="138"/>
      <c r="B42" s="138"/>
      <c r="C42" s="138"/>
      <c r="D42" s="138"/>
      <c r="E42" s="139" t="s">
        <v>288</v>
      </c>
      <c r="F42" s="140" t="s">
        <v>295</v>
      </c>
      <c r="G42" s="141">
        <f t="shared" si="4"/>
        <v>0</v>
      </c>
      <c r="H42" s="141">
        <f t="shared" si="4"/>
        <v>0</v>
      </c>
      <c r="I42" s="142" t="str">
        <f t="shared" si="2"/>
        <v/>
      </c>
      <c r="J42" s="141">
        <f t="shared" si="3"/>
        <v>0</v>
      </c>
      <c r="K42" s="10"/>
      <c r="L42" s="10"/>
    </row>
    <row r="43" spans="1:12" s="37" customFormat="1" ht="27" x14ac:dyDescent="0.25">
      <c r="A43" s="138"/>
      <c r="B43" s="138"/>
      <c r="C43" s="138"/>
      <c r="D43" s="138"/>
      <c r="E43" s="139" t="s">
        <v>289</v>
      </c>
      <c r="F43" s="140" t="s">
        <v>62</v>
      </c>
      <c r="G43" s="141">
        <f t="shared" si="4"/>
        <v>0</v>
      </c>
      <c r="H43" s="141">
        <f t="shared" si="4"/>
        <v>0</v>
      </c>
      <c r="I43" s="142" t="str">
        <f t="shared" si="2"/>
        <v/>
      </c>
      <c r="J43" s="141">
        <f t="shared" si="3"/>
        <v>0</v>
      </c>
      <c r="K43" s="10"/>
      <c r="L43" s="10"/>
    </row>
    <row r="44" spans="1:12" s="37" customFormat="1" ht="27" x14ac:dyDescent="0.25">
      <c r="A44" s="138"/>
      <c r="B44" s="138"/>
      <c r="C44" s="138"/>
      <c r="D44" s="138"/>
      <c r="E44" s="139" t="s">
        <v>290</v>
      </c>
      <c r="F44" s="140" t="s">
        <v>296</v>
      </c>
      <c r="G44" s="141">
        <f t="shared" si="4"/>
        <v>0</v>
      </c>
      <c r="H44" s="141">
        <f t="shared" si="4"/>
        <v>0</v>
      </c>
      <c r="I44" s="142" t="str">
        <f t="shared" si="2"/>
        <v/>
      </c>
      <c r="J44" s="141">
        <f t="shared" si="3"/>
        <v>0</v>
      </c>
      <c r="K44" s="10"/>
      <c r="L44" s="10"/>
    </row>
    <row r="45" spans="1:12" s="37" customFormat="1" ht="27.75" thickBot="1" x14ac:dyDescent="0.3">
      <c r="A45" s="143"/>
      <c r="B45" s="143"/>
      <c r="C45" s="143"/>
      <c r="D45" s="143"/>
      <c r="E45" s="144" t="s">
        <v>291</v>
      </c>
      <c r="F45" s="145" t="s">
        <v>297</v>
      </c>
      <c r="G45" s="146">
        <f t="shared" si="4"/>
        <v>0</v>
      </c>
      <c r="H45" s="146">
        <f t="shared" si="4"/>
        <v>0</v>
      </c>
      <c r="I45" s="147" t="str">
        <f t="shared" si="2"/>
        <v/>
      </c>
      <c r="J45" s="146">
        <f t="shared" si="3"/>
        <v>0</v>
      </c>
      <c r="K45" s="10"/>
      <c r="L45" s="10"/>
    </row>
    <row r="46" spans="1:12" ht="15.75" thickBot="1" x14ac:dyDescent="0.3">
      <c r="A46" s="64"/>
      <c r="B46" s="65"/>
      <c r="C46" s="65"/>
      <c r="D46" s="65"/>
      <c r="E46" s="66"/>
      <c r="F46" s="67" t="s">
        <v>23</v>
      </c>
      <c r="G46" s="65">
        <f>G31</f>
        <v>0</v>
      </c>
      <c r="H46" s="65">
        <f>H31</f>
        <v>0</v>
      </c>
      <c r="I46" s="65" t="str">
        <f>IF(OR(ISBLANK(G46),G46=0),"",H46/G46)</f>
        <v/>
      </c>
      <c r="J46" s="65">
        <f>H46-G46</f>
        <v>0</v>
      </c>
      <c r="K46" s="13"/>
      <c r="L46" s="13"/>
    </row>
    <row r="47" spans="1:12" ht="27" x14ac:dyDescent="0.25">
      <c r="A47" s="15">
        <v>2</v>
      </c>
      <c r="B47" s="15"/>
      <c r="C47" s="15"/>
      <c r="D47" s="15"/>
      <c r="E47" s="15"/>
      <c r="F47" s="16" t="s">
        <v>24</v>
      </c>
      <c r="G47" s="244"/>
      <c r="H47" s="244"/>
      <c r="I47" s="80" t="str">
        <f t="shared" si="1"/>
        <v/>
      </c>
      <c r="J47" s="15"/>
      <c r="K47" s="10"/>
      <c r="L47" s="10"/>
    </row>
    <row r="48" spans="1:12" ht="40.5" x14ac:dyDescent="0.25">
      <c r="A48" s="6"/>
      <c r="B48" s="6"/>
      <c r="C48" s="7">
        <v>110</v>
      </c>
      <c r="D48" s="7"/>
      <c r="E48" s="7"/>
      <c r="F48" s="8" t="s">
        <v>9</v>
      </c>
      <c r="G48" s="240"/>
      <c r="H48" s="240"/>
      <c r="I48" s="76" t="str">
        <f t="shared" si="1"/>
        <v/>
      </c>
      <c r="J48" s="15"/>
      <c r="K48" s="10"/>
      <c r="L48" s="10"/>
    </row>
    <row r="49" spans="1:12" x14ac:dyDescent="0.25">
      <c r="A49" s="4"/>
      <c r="B49" s="4"/>
      <c r="C49" s="4"/>
      <c r="D49" s="6">
        <v>13</v>
      </c>
      <c r="E49" s="6">
        <v>411</v>
      </c>
      <c r="F49" s="9" t="s">
        <v>10</v>
      </c>
      <c r="G49" s="240"/>
      <c r="H49" s="240"/>
      <c r="I49" s="76" t="str">
        <f t="shared" si="1"/>
        <v/>
      </c>
      <c r="J49" s="20">
        <f t="shared" si="0"/>
        <v>0</v>
      </c>
      <c r="K49" s="10"/>
      <c r="L49" s="10"/>
    </row>
    <row r="50" spans="1:12" ht="17.25" customHeight="1" x14ac:dyDescent="0.25">
      <c r="A50" s="4"/>
      <c r="B50" s="4"/>
      <c r="C50" s="4"/>
      <c r="D50" s="6">
        <v>14</v>
      </c>
      <c r="E50" s="6">
        <v>412</v>
      </c>
      <c r="F50" s="9" t="s">
        <v>11</v>
      </c>
      <c r="G50" s="240"/>
      <c r="H50" s="240"/>
      <c r="I50" s="76" t="str">
        <f t="shared" si="1"/>
        <v/>
      </c>
      <c r="J50" s="20">
        <f t="shared" si="0"/>
        <v>0</v>
      </c>
      <c r="K50" s="10"/>
      <c r="L50" s="10"/>
    </row>
    <row r="51" spans="1:12" x14ac:dyDescent="0.25">
      <c r="A51" s="4"/>
      <c r="B51" s="4"/>
      <c r="C51" s="4"/>
      <c r="D51" s="6">
        <v>15</v>
      </c>
      <c r="E51" s="6">
        <v>413</v>
      </c>
      <c r="F51" s="9" t="s">
        <v>12</v>
      </c>
      <c r="G51" s="240"/>
      <c r="H51" s="240"/>
      <c r="I51" s="76" t="str">
        <f t="shared" si="1"/>
        <v/>
      </c>
      <c r="J51" s="20">
        <f t="shared" si="0"/>
        <v>0</v>
      </c>
      <c r="K51" s="10"/>
      <c r="L51" s="10"/>
    </row>
    <row r="52" spans="1:12" x14ac:dyDescent="0.25">
      <c r="A52" s="4"/>
      <c r="B52" s="4"/>
      <c r="C52" s="4"/>
      <c r="D52" s="6">
        <v>16</v>
      </c>
      <c r="E52" s="6">
        <v>414</v>
      </c>
      <c r="F52" s="9" t="s">
        <v>13</v>
      </c>
      <c r="G52" s="240"/>
      <c r="H52" s="240"/>
      <c r="I52" s="76" t="str">
        <f t="shared" si="1"/>
        <v/>
      </c>
      <c r="J52" s="20">
        <f t="shared" si="0"/>
        <v>0</v>
      </c>
      <c r="K52" s="10"/>
      <c r="L52" s="10"/>
    </row>
    <row r="53" spans="1:12" x14ac:dyDescent="0.25">
      <c r="A53" s="4"/>
      <c r="B53" s="4"/>
      <c r="C53" s="4"/>
      <c r="D53" s="6">
        <v>17</v>
      </c>
      <c r="E53" s="6">
        <v>415</v>
      </c>
      <c r="F53" s="9" t="s">
        <v>25</v>
      </c>
      <c r="G53" s="240"/>
      <c r="H53" s="240"/>
      <c r="I53" s="76" t="str">
        <f t="shared" si="1"/>
        <v/>
      </c>
      <c r="J53" s="20">
        <f t="shared" si="0"/>
        <v>0</v>
      </c>
      <c r="K53" s="10"/>
      <c r="L53" s="10"/>
    </row>
    <row r="54" spans="1:12" ht="27" x14ac:dyDescent="0.25">
      <c r="A54" s="4"/>
      <c r="B54" s="4"/>
      <c r="C54" s="4"/>
      <c r="D54" s="6">
        <v>18</v>
      </c>
      <c r="E54" s="6">
        <v>416</v>
      </c>
      <c r="F54" s="9" t="s">
        <v>15</v>
      </c>
      <c r="G54" s="240"/>
      <c r="H54" s="240"/>
      <c r="I54" s="76" t="str">
        <f t="shared" si="1"/>
        <v/>
      </c>
      <c r="J54" s="20">
        <f t="shared" si="0"/>
        <v>0</v>
      </c>
      <c r="K54" s="10"/>
      <c r="L54" s="10"/>
    </row>
    <row r="55" spans="1:12" x14ac:dyDescent="0.25">
      <c r="A55" s="4"/>
      <c r="B55" s="4"/>
      <c r="C55" s="4"/>
      <c r="D55" s="6">
        <v>19</v>
      </c>
      <c r="E55" s="6">
        <v>421</v>
      </c>
      <c r="F55" s="9" t="s">
        <v>16</v>
      </c>
      <c r="G55" s="240"/>
      <c r="H55" s="240"/>
      <c r="I55" s="76" t="str">
        <f t="shared" si="1"/>
        <v/>
      </c>
      <c r="J55" s="20">
        <f t="shared" si="0"/>
        <v>0</v>
      </c>
      <c r="K55" s="10"/>
      <c r="L55" s="10"/>
    </row>
    <row r="56" spans="1:12" x14ac:dyDescent="0.25">
      <c r="A56" s="4"/>
      <c r="B56" s="4"/>
      <c r="C56" s="4"/>
      <c r="D56" s="6">
        <v>20</v>
      </c>
      <c r="E56" s="6">
        <v>422</v>
      </c>
      <c r="F56" s="9" t="s">
        <v>26</v>
      </c>
      <c r="G56" s="240"/>
      <c r="H56" s="240"/>
      <c r="I56" s="76" t="str">
        <f t="shared" si="1"/>
        <v/>
      </c>
      <c r="J56" s="20">
        <f t="shared" si="0"/>
        <v>0</v>
      </c>
      <c r="K56" s="10"/>
      <c r="L56" s="10"/>
    </row>
    <row r="57" spans="1:12" x14ac:dyDescent="0.25">
      <c r="A57" s="4"/>
      <c r="B57" s="4"/>
      <c r="C57" s="4"/>
      <c r="D57" s="6">
        <v>21</v>
      </c>
      <c r="E57" s="6">
        <v>423</v>
      </c>
      <c r="F57" s="9" t="s">
        <v>27</v>
      </c>
      <c r="G57" s="240"/>
      <c r="H57" s="240"/>
      <c r="I57" s="76" t="str">
        <f t="shared" si="1"/>
        <v/>
      </c>
      <c r="J57" s="20">
        <f t="shared" si="0"/>
        <v>0</v>
      </c>
      <c r="K57" s="10"/>
      <c r="L57" s="10"/>
    </row>
    <row r="58" spans="1:12" x14ac:dyDescent="0.25">
      <c r="A58" s="4"/>
      <c r="B58" s="4"/>
      <c r="C58" s="4"/>
      <c r="D58" s="6">
        <v>22</v>
      </c>
      <c r="E58" s="6">
        <v>425</v>
      </c>
      <c r="F58" s="9" t="s">
        <v>18</v>
      </c>
      <c r="G58" s="240"/>
      <c r="H58" s="240"/>
      <c r="I58" s="76" t="str">
        <f t="shared" si="1"/>
        <v/>
      </c>
      <c r="J58" s="20">
        <f t="shared" si="0"/>
        <v>0</v>
      </c>
      <c r="K58" s="10"/>
      <c r="L58" s="10"/>
    </row>
    <row r="59" spans="1:12" x14ac:dyDescent="0.25">
      <c r="A59" s="4"/>
      <c r="B59" s="4"/>
      <c r="C59" s="4"/>
      <c r="D59" s="6">
        <v>23</v>
      </c>
      <c r="E59" s="6">
        <v>426</v>
      </c>
      <c r="F59" s="9" t="s">
        <v>28</v>
      </c>
      <c r="G59" s="240"/>
      <c r="H59" s="240"/>
      <c r="I59" s="76" t="str">
        <f t="shared" si="1"/>
        <v/>
      </c>
      <c r="J59" s="20">
        <f t="shared" si="0"/>
        <v>0</v>
      </c>
      <c r="K59" s="10"/>
      <c r="L59" s="10"/>
    </row>
    <row r="60" spans="1:12" ht="43.5" customHeight="1" thickBot="1" x14ac:dyDescent="0.3">
      <c r="A60" s="75"/>
      <c r="B60" s="75"/>
      <c r="C60" s="75"/>
      <c r="D60" s="22">
        <v>24</v>
      </c>
      <c r="E60" s="22">
        <v>482</v>
      </c>
      <c r="F60" s="27" t="s">
        <v>151</v>
      </c>
      <c r="G60" s="245"/>
      <c r="H60" s="245"/>
      <c r="I60" s="78" t="str">
        <f t="shared" si="1"/>
        <v/>
      </c>
      <c r="J60" s="22">
        <f>H60-G60</f>
        <v>0</v>
      </c>
      <c r="K60" s="10"/>
      <c r="L60" s="10"/>
    </row>
    <row r="61" spans="1:12" ht="24.75" customHeight="1" x14ac:dyDescent="0.25">
      <c r="A61" s="148"/>
      <c r="B61" s="126"/>
      <c r="C61" s="126"/>
      <c r="D61" s="118"/>
      <c r="E61" s="119"/>
      <c r="F61" s="126" t="s">
        <v>157</v>
      </c>
      <c r="G61" s="242"/>
      <c r="H61" s="242"/>
      <c r="I61" s="115" t="str">
        <f t="shared" si="1"/>
        <v/>
      </c>
      <c r="J61" s="121"/>
      <c r="K61" s="10"/>
      <c r="L61" s="10"/>
    </row>
    <row r="62" spans="1:12" s="37" customFormat="1" x14ac:dyDescent="0.25">
      <c r="A62" s="28"/>
      <c r="B62" s="28"/>
      <c r="C62" s="28"/>
      <c r="D62" s="28"/>
      <c r="E62" s="35" t="s">
        <v>154</v>
      </c>
      <c r="F62" s="123" t="s">
        <v>21</v>
      </c>
      <c r="G62" s="240"/>
      <c r="H62" s="240"/>
      <c r="I62" s="76" t="str">
        <f t="shared" si="1"/>
        <v/>
      </c>
      <c r="J62" s="6">
        <f t="shared" ref="J62:J74" si="5">H62-G62</f>
        <v>0</v>
      </c>
      <c r="K62" s="10"/>
      <c r="L62" s="10"/>
    </row>
    <row r="63" spans="1:12" s="37" customFormat="1" x14ac:dyDescent="0.25">
      <c r="A63" s="28"/>
      <c r="B63" s="28"/>
      <c r="C63" s="28"/>
      <c r="D63" s="28"/>
      <c r="E63" s="35" t="s">
        <v>161</v>
      </c>
      <c r="F63" s="123" t="s">
        <v>60</v>
      </c>
      <c r="G63" s="240"/>
      <c r="H63" s="240"/>
      <c r="I63" s="76" t="str">
        <f t="shared" si="1"/>
        <v/>
      </c>
      <c r="J63" s="6">
        <f t="shared" si="5"/>
        <v>0</v>
      </c>
      <c r="K63" s="10"/>
      <c r="L63" s="10"/>
    </row>
    <row r="64" spans="1:12" s="37" customFormat="1" x14ac:dyDescent="0.25">
      <c r="A64" s="28"/>
      <c r="B64" s="28"/>
      <c r="C64" s="28"/>
      <c r="D64" s="28"/>
      <c r="E64" s="35" t="s">
        <v>284</v>
      </c>
      <c r="F64" s="123" t="s">
        <v>292</v>
      </c>
      <c r="G64" s="240"/>
      <c r="H64" s="240"/>
      <c r="I64" s="76" t="str">
        <f t="shared" si="1"/>
        <v/>
      </c>
      <c r="J64" s="6">
        <f t="shared" si="5"/>
        <v>0</v>
      </c>
      <c r="K64" s="10"/>
      <c r="L64" s="10"/>
    </row>
    <row r="65" spans="1:12" s="37" customFormat="1" x14ac:dyDescent="0.25">
      <c r="A65" s="28"/>
      <c r="B65" s="28"/>
      <c r="C65" s="28"/>
      <c r="D65" s="28"/>
      <c r="E65" s="35" t="s">
        <v>159</v>
      </c>
      <c r="F65" s="123" t="s">
        <v>45</v>
      </c>
      <c r="G65" s="240"/>
      <c r="H65" s="240"/>
      <c r="I65" s="76" t="str">
        <f t="shared" si="1"/>
        <v/>
      </c>
      <c r="J65" s="6">
        <f t="shared" si="5"/>
        <v>0</v>
      </c>
      <c r="K65" s="10"/>
      <c r="L65" s="10"/>
    </row>
    <row r="66" spans="1:12" s="37" customFormat="1" x14ac:dyDescent="0.25">
      <c r="A66" s="28"/>
      <c r="B66" s="28"/>
      <c r="C66" s="28"/>
      <c r="D66" s="28"/>
      <c r="E66" s="35" t="s">
        <v>160</v>
      </c>
      <c r="F66" s="123" t="s">
        <v>46</v>
      </c>
      <c r="G66" s="240"/>
      <c r="H66" s="240"/>
      <c r="I66" s="76" t="str">
        <f t="shared" si="1"/>
        <v/>
      </c>
      <c r="J66" s="6">
        <f t="shared" si="5"/>
        <v>0</v>
      </c>
      <c r="K66" s="10"/>
      <c r="L66" s="10"/>
    </row>
    <row r="67" spans="1:12" s="37" customFormat="1" ht="27" x14ac:dyDescent="0.25">
      <c r="A67" s="28"/>
      <c r="B67" s="28"/>
      <c r="C67" s="28"/>
      <c r="D67" s="28"/>
      <c r="E67" s="35" t="s">
        <v>162</v>
      </c>
      <c r="F67" s="123" t="s">
        <v>61</v>
      </c>
      <c r="G67" s="240"/>
      <c r="H67" s="240"/>
      <c r="I67" s="76" t="str">
        <f t="shared" si="1"/>
        <v/>
      </c>
      <c r="J67" s="6">
        <f t="shared" si="5"/>
        <v>0</v>
      </c>
      <c r="K67" s="10"/>
      <c r="L67" s="10"/>
    </row>
    <row r="68" spans="1:12" s="37" customFormat="1" ht="27" x14ac:dyDescent="0.25">
      <c r="A68" s="28"/>
      <c r="B68" s="28"/>
      <c r="C68" s="28"/>
      <c r="D68" s="28"/>
      <c r="E68" s="35" t="s">
        <v>285</v>
      </c>
      <c r="F68" s="123" t="s">
        <v>293</v>
      </c>
      <c r="G68" s="240"/>
      <c r="H68" s="240"/>
      <c r="I68" s="76" t="str">
        <f t="shared" si="1"/>
        <v/>
      </c>
      <c r="J68" s="6">
        <f t="shared" si="5"/>
        <v>0</v>
      </c>
      <c r="K68" s="10"/>
      <c r="L68" s="10"/>
    </row>
    <row r="69" spans="1:12" s="37" customFormat="1" x14ac:dyDescent="0.25">
      <c r="A69" s="28"/>
      <c r="B69" s="28"/>
      <c r="C69" s="28"/>
      <c r="D69" s="28"/>
      <c r="E69" s="35" t="s">
        <v>286</v>
      </c>
      <c r="F69" s="123" t="s">
        <v>47</v>
      </c>
      <c r="G69" s="240"/>
      <c r="H69" s="240"/>
      <c r="I69" s="76" t="str">
        <f t="shared" si="1"/>
        <v/>
      </c>
      <c r="J69" s="6">
        <f t="shared" si="5"/>
        <v>0</v>
      </c>
      <c r="K69" s="10"/>
      <c r="L69" s="10"/>
    </row>
    <row r="70" spans="1:12" s="37" customFormat="1" x14ac:dyDescent="0.25">
      <c r="A70" s="28"/>
      <c r="B70" s="28"/>
      <c r="C70" s="28"/>
      <c r="D70" s="28"/>
      <c r="E70" s="35" t="s">
        <v>287</v>
      </c>
      <c r="F70" s="123" t="s">
        <v>294</v>
      </c>
      <c r="G70" s="240"/>
      <c r="H70" s="240"/>
      <c r="I70" s="76" t="str">
        <f t="shared" si="1"/>
        <v/>
      </c>
      <c r="J70" s="6">
        <f t="shared" si="5"/>
        <v>0</v>
      </c>
      <c r="K70" s="10"/>
      <c r="L70" s="10"/>
    </row>
    <row r="71" spans="1:12" s="37" customFormat="1" ht="27" x14ac:dyDescent="0.25">
      <c r="A71" s="28"/>
      <c r="B71" s="28"/>
      <c r="C71" s="28"/>
      <c r="D71" s="28"/>
      <c r="E71" s="35" t="s">
        <v>288</v>
      </c>
      <c r="F71" s="123" t="s">
        <v>295</v>
      </c>
      <c r="G71" s="240"/>
      <c r="H71" s="240"/>
      <c r="I71" s="76" t="str">
        <f t="shared" si="1"/>
        <v/>
      </c>
      <c r="J71" s="6">
        <f t="shared" si="5"/>
        <v>0</v>
      </c>
      <c r="K71" s="10"/>
      <c r="L71" s="10"/>
    </row>
    <row r="72" spans="1:12" s="37" customFormat="1" ht="27" x14ac:dyDescent="0.25">
      <c r="A72" s="28"/>
      <c r="B72" s="28"/>
      <c r="C72" s="28"/>
      <c r="D72" s="28"/>
      <c r="E72" s="35" t="s">
        <v>289</v>
      </c>
      <c r="F72" s="123" t="s">
        <v>62</v>
      </c>
      <c r="G72" s="240"/>
      <c r="H72" s="240"/>
      <c r="I72" s="76" t="str">
        <f t="shared" si="1"/>
        <v/>
      </c>
      <c r="J72" s="6">
        <f t="shared" si="5"/>
        <v>0</v>
      </c>
      <c r="K72" s="10"/>
      <c r="L72" s="10"/>
    </row>
    <row r="73" spans="1:12" s="37" customFormat="1" ht="27" x14ac:dyDescent="0.25">
      <c r="A73" s="28"/>
      <c r="B73" s="28"/>
      <c r="C73" s="28"/>
      <c r="D73" s="28"/>
      <c r="E73" s="35" t="s">
        <v>290</v>
      </c>
      <c r="F73" s="123" t="s">
        <v>296</v>
      </c>
      <c r="G73" s="240"/>
      <c r="H73" s="240"/>
      <c r="I73" s="76" t="str">
        <f t="shared" si="1"/>
        <v/>
      </c>
      <c r="J73" s="6">
        <f t="shared" si="5"/>
        <v>0</v>
      </c>
      <c r="K73" s="10"/>
      <c r="L73" s="10"/>
    </row>
    <row r="74" spans="1:12" s="37" customFormat="1" ht="27.75" thickBot="1" x14ac:dyDescent="0.3">
      <c r="A74" s="34"/>
      <c r="B74" s="34"/>
      <c r="C74" s="34"/>
      <c r="D74" s="34"/>
      <c r="E74" s="124" t="s">
        <v>291</v>
      </c>
      <c r="F74" s="125" t="s">
        <v>297</v>
      </c>
      <c r="G74" s="243"/>
      <c r="H74" s="243"/>
      <c r="I74" s="78" t="str">
        <f t="shared" si="1"/>
        <v/>
      </c>
      <c r="J74" s="33">
        <f t="shared" si="5"/>
        <v>0</v>
      </c>
      <c r="K74" s="10"/>
      <c r="L74" s="10"/>
    </row>
    <row r="75" spans="1:12" ht="15.75" thickBot="1" x14ac:dyDescent="0.3">
      <c r="A75" s="43"/>
      <c r="B75" s="44"/>
      <c r="C75" s="44"/>
      <c r="D75" s="44"/>
      <c r="E75" s="44"/>
      <c r="F75" s="45" t="s">
        <v>22</v>
      </c>
      <c r="G75" s="46">
        <f>SUM(G62:G74)</f>
        <v>0</v>
      </c>
      <c r="H75" s="46">
        <f>SUM(H62:H74)</f>
        <v>0</v>
      </c>
      <c r="I75" s="84" t="str">
        <f t="shared" si="1"/>
        <v/>
      </c>
      <c r="J75" s="56">
        <f>H75-G75</f>
        <v>0</v>
      </c>
      <c r="K75" s="13"/>
      <c r="L75" s="13"/>
    </row>
    <row r="76" spans="1:12" x14ac:dyDescent="0.25">
      <c r="A76" s="117"/>
      <c r="B76" s="118"/>
      <c r="C76" s="118"/>
      <c r="D76" s="118"/>
      <c r="E76" s="118"/>
      <c r="F76" s="126" t="s">
        <v>158</v>
      </c>
      <c r="G76" s="121"/>
      <c r="H76" s="121"/>
      <c r="I76" s="115" t="str">
        <f t="shared" si="1"/>
        <v/>
      </c>
      <c r="J76" s="121"/>
      <c r="K76" s="13"/>
      <c r="L76" s="13"/>
    </row>
    <row r="77" spans="1:12" s="37" customFormat="1" x14ac:dyDescent="0.25">
      <c r="A77" s="138"/>
      <c r="B77" s="138"/>
      <c r="C77" s="138"/>
      <c r="D77" s="138"/>
      <c r="E77" s="139" t="s">
        <v>154</v>
      </c>
      <c r="F77" s="140" t="s">
        <v>21</v>
      </c>
      <c r="G77" s="141">
        <f>G62</f>
        <v>0</v>
      </c>
      <c r="H77" s="141">
        <f>H62</f>
        <v>0</v>
      </c>
      <c r="I77" s="142" t="str">
        <f t="shared" ref="I77:I89" si="6">IF(OR(ISBLANK(G77),G77=0),"",H77/G77)</f>
        <v/>
      </c>
      <c r="J77" s="141">
        <f t="shared" ref="J77:J89" si="7">H77-G77</f>
        <v>0</v>
      </c>
      <c r="K77" s="10"/>
      <c r="L77" s="10"/>
    </row>
    <row r="78" spans="1:12" s="37" customFormat="1" x14ac:dyDescent="0.25">
      <c r="A78" s="138"/>
      <c r="B78" s="138"/>
      <c r="C78" s="138"/>
      <c r="D78" s="138"/>
      <c r="E78" s="139" t="s">
        <v>161</v>
      </c>
      <c r="F78" s="140" t="s">
        <v>60</v>
      </c>
      <c r="G78" s="141">
        <f t="shared" ref="G78:H89" si="8">G63</f>
        <v>0</v>
      </c>
      <c r="H78" s="141">
        <f t="shared" si="8"/>
        <v>0</v>
      </c>
      <c r="I78" s="142" t="str">
        <f t="shared" si="6"/>
        <v/>
      </c>
      <c r="J78" s="141">
        <f t="shared" si="7"/>
        <v>0</v>
      </c>
      <c r="K78" s="10"/>
      <c r="L78" s="10"/>
    </row>
    <row r="79" spans="1:12" s="37" customFormat="1" x14ac:dyDescent="0.25">
      <c r="A79" s="138"/>
      <c r="B79" s="138"/>
      <c r="C79" s="138"/>
      <c r="D79" s="138"/>
      <c r="E79" s="139" t="s">
        <v>284</v>
      </c>
      <c r="F79" s="140" t="s">
        <v>292</v>
      </c>
      <c r="G79" s="141">
        <f t="shared" si="8"/>
        <v>0</v>
      </c>
      <c r="H79" s="141">
        <f t="shared" si="8"/>
        <v>0</v>
      </c>
      <c r="I79" s="142" t="str">
        <f t="shared" si="6"/>
        <v/>
      </c>
      <c r="J79" s="141">
        <f t="shared" si="7"/>
        <v>0</v>
      </c>
      <c r="K79" s="10"/>
      <c r="L79" s="10"/>
    </row>
    <row r="80" spans="1:12" s="37" customFormat="1" x14ac:dyDescent="0.25">
      <c r="A80" s="138"/>
      <c r="B80" s="138"/>
      <c r="C80" s="138"/>
      <c r="D80" s="138"/>
      <c r="E80" s="139" t="s">
        <v>159</v>
      </c>
      <c r="F80" s="140" t="s">
        <v>45</v>
      </c>
      <c r="G80" s="141">
        <f t="shared" si="8"/>
        <v>0</v>
      </c>
      <c r="H80" s="141">
        <f t="shared" si="8"/>
        <v>0</v>
      </c>
      <c r="I80" s="142" t="str">
        <f t="shared" si="6"/>
        <v/>
      </c>
      <c r="J80" s="141">
        <f t="shared" si="7"/>
        <v>0</v>
      </c>
      <c r="K80" s="10"/>
      <c r="L80" s="10"/>
    </row>
    <row r="81" spans="1:12" s="37" customFormat="1" x14ac:dyDescent="0.25">
      <c r="A81" s="138"/>
      <c r="B81" s="138"/>
      <c r="C81" s="138"/>
      <c r="D81" s="138"/>
      <c r="E81" s="139" t="s">
        <v>160</v>
      </c>
      <c r="F81" s="140" t="s">
        <v>46</v>
      </c>
      <c r="G81" s="141">
        <f t="shared" si="8"/>
        <v>0</v>
      </c>
      <c r="H81" s="141">
        <f t="shared" si="8"/>
        <v>0</v>
      </c>
      <c r="I81" s="142" t="str">
        <f t="shared" si="6"/>
        <v/>
      </c>
      <c r="J81" s="141">
        <f t="shared" si="7"/>
        <v>0</v>
      </c>
      <c r="K81" s="10"/>
      <c r="L81" s="10"/>
    </row>
    <row r="82" spans="1:12" s="37" customFormat="1" ht="27" x14ac:dyDescent="0.25">
      <c r="A82" s="138"/>
      <c r="B82" s="138"/>
      <c r="C82" s="138"/>
      <c r="D82" s="138"/>
      <c r="E82" s="139" t="s">
        <v>162</v>
      </c>
      <c r="F82" s="140" t="s">
        <v>61</v>
      </c>
      <c r="G82" s="141">
        <f t="shared" si="8"/>
        <v>0</v>
      </c>
      <c r="H82" s="141">
        <f t="shared" si="8"/>
        <v>0</v>
      </c>
      <c r="I82" s="142" t="str">
        <f t="shared" si="6"/>
        <v/>
      </c>
      <c r="J82" s="141">
        <f t="shared" si="7"/>
        <v>0</v>
      </c>
      <c r="K82" s="10"/>
      <c r="L82" s="10"/>
    </row>
    <row r="83" spans="1:12" s="37" customFormat="1" ht="27" x14ac:dyDescent="0.25">
      <c r="A83" s="138"/>
      <c r="B83" s="138"/>
      <c r="C83" s="138"/>
      <c r="D83" s="138"/>
      <c r="E83" s="139" t="s">
        <v>285</v>
      </c>
      <c r="F83" s="140" t="s">
        <v>293</v>
      </c>
      <c r="G83" s="141">
        <f t="shared" si="8"/>
        <v>0</v>
      </c>
      <c r="H83" s="141">
        <f t="shared" si="8"/>
        <v>0</v>
      </c>
      <c r="I83" s="142" t="str">
        <f t="shared" si="6"/>
        <v/>
      </c>
      <c r="J83" s="141">
        <f t="shared" si="7"/>
        <v>0</v>
      </c>
      <c r="K83" s="10"/>
      <c r="L83" s="10"/>
    </row>
    <row r="84" spans="1:12" s="37" customFormat="1" x14ac:dyDescent="0.25">
      <c r="A84" s="138"/>
      <c r="B84" s="138"/>
      <c r="C84" s="138"/>
      <c r="D84" s="138"/>
      <c r="E84" s="139" t="s">
        <v>286</v>
      </c>
      <c r="F84" s="140" t="s">
        <v>47</v>
      </c>
      <c r="G84" s="141">
        <f t="shared" si="8"/>
        <v>0</v>
      </c>
      <c r="H84" s="141">
        <f t="shared" si="8"/>
        <v>0</v>
      </c>
      <c r="I84" s="142" t="str">
        <f t="shared" si="6"/>
        <v/>
      </c>
      <c r="J84" s="141">
        <f t="shared" si="7"/>
        <v>0</v>
      </c>
      <c r="K84" s="10"/>
      <c r="L84" s="10"/>
    </row>
    <row r="85" spans="1:12" s="37" customFormat="1" x14ac:dyDescent="0.25">
      <c r="A85" s="138"/>
      <c r="B85" s="138"/>
      <c r="C85" s="138"/>
      <c r="D85" s="138"/>
      <c r="E85" s="139" t="s">
        <v>287</v>
      </c>
      <c r="F85" s="140" t="s">
        <v>294</v>
      </c>
      <c r="G85" s="141">
        <f t="shared" si="8"/>
        <v>0</v>
      </c>
      <c r="H85" s="141">
        <f t="shared" si="8"/>
        <v>0</v>
      </c>
      <c r="I85" s="142" t="str">
        <f t="shared" si="6"/>
        <v/>
      </c>
      <c r="J85" s="141">
        <f t="shared" si="7"/>
        <v>0</v>
      </c>
      <c r="K85" s="10"/>
      <c r="L85" s="10"/>
    </row>
    <row r="86" spans="1:12" s="37" customFormat="1" ht="27" x14ac:dyDescent="0.25">
      <c r="A86" s="138"/>
      <c r="B86" s="138"/>
      <c r="C86" s="138"/>
      <c r="D86" s="138"/>
      <c r="E86" s="139" t="s">
        <v>288</v>
      </c>
      <c r="F86" s="140" t="s">
        <v>295</v>
      </c>
      <c r="G86" s="141">
        <f t="shared" si="8"/>
        <v>0</v>
      </c>
      <c r="H86" s="141">
        <f t="shared" si="8"/>
        <v>0</v>
      </c>
      <c r="I86" s="142" t="str">
        <f t="shared" si="6"/>
        <v/>
      </c>
      <c r="J86" s="141">
        <f t="shared" si="7"/>
        <v>0</v>
      </c>
      <c r="K86" s="10"/>
      <c r="L86" s="10"/>
    </row>
    <row r="87" spans="1:12" s="37" customFormat="1" ht="27" x14ac:dyDescent="0.25">
      <c r="A87" s="138"/>
      <c r="B87" s="138"/>
      <c r="C87" s="138"/>
      <c r="D87" s="138"/>
      <c r="E87" s="139" t="s">
        <v>289</v>
      </c>
      <c r="F87" s="140" t="s">
        <v>62</v>
      </c>
      <c r="G87" s="141">
        <f t="shared" si="8"/>
        <v>0</v>
      </c>
      <c r="H87" s="141">
        <f t="shared" si="8"/>
        <v>0</v>
      </c>
      <c r="I87" s="142" t="str">
        <f t="shared" si="6"/>
        <v/>
      </c>
      <c r="J87" s="141">
        <f t="shared" si="7"/>
        <v>0</v>
      </c>
      <c r="K87" s="10"/>
      <c r="L87" s="10"/>
    </row>
    <row r="88" spans="1:12" s="37" customFormat="1" ht="27" x14ac:dyDescent="0.25">
      <c r="A88" s="138"/>
      <c r="B88" s="138"/>
      <c r="C88" s="138"/>
      <c r="D88" s="138"/>
      <c r="E88" s="139" t="s">
        <v>290</v>
      </c>
      <c r="F88" s="140" t="s">
        <v>296</v>
      </c>
      <c r="G88" s="141">
        <f t="shared" si="8"/>
        <v>0</v>
      </c>
      <c r="H88" s="141">
        <f t="shared" si="8"/>
        <v>0</v>
      </c>
      <c r="I88" s="142" t="str">
        <f t="shared" si="6"/>
        <v/>
      </c>
      <c r="J88" s="141">
        <f t="shared" si="7"/>
        <v>0</v>
      </c>
      <c r="K88" s="10"/>
      <c r="L88" s="10"/>
    </row>
    <row r="89" spans="1:12" s="37" customFormat="1" ht="27.75" thickBot="1" x14ac:dyDescent="0.3">
      <c r="A89" s="143"/>
      <c r="B89" s="143"/>
      <c r="C89" s="143"/>
      <c r="D89" s="143"/>
      <c r="E89" s="144" t="s">
        <v>291</v>
      </c>
      <c r="F89" s="145" t="s">
        <v>297</v>
      </c>
      <c r="G89" s="141">
        <f t="shared" si="8"/>
        <v>0</v>
      </c>
      <c r="H89" s="141">
        <f t="shared" si="8"/>
        <v>0</v>
      </c>
      <c r="I89" s="147" t="str">
        <f t="shared" si="6"/>
        <v/>
      </c>
      <c r="J89" s="146">
        <f t="shared" si="7"/>
        <v>0</v>
      </c>
      <c r="K89" s="10"/>
      <c r="L89" s="10"/>
    </row>
    <row r="90" spans="1:12" ht="15.75" thickBot="1" x14ac:dyDescent="0.3">
      <c r="A90" s="63"/>
      <c r="B90" s="59"/>
      <c r="C90" s="59"/>
      <c r="D90" s="59"/>
      <c r="E90" s="59"/>
      <c r="F90" s="62" t="s">
        <v>30</v>
      </c>
      <c r="G90" s="60">
        <f>SUM(G77:G89)</f>
        <v>0</v>
      </c>
      <c r="H90" s="60">
        <f>SUM(H77:H89)</f>
        <v>0</v>
      </c>
      <c r="I90" s="60" t="str">
        <f>IF(OR(ISBLANK(G90),G90=0),"",H90/G90)</f>
        <v/>
      </c>
      <c r="J90" s="60">
        <f>H90-G90</f>
        <v>0</v>
      </c>
      <c r="K90" s="13"/>
      <c r="L90" s="13"/>
    </row>
    <row r="91" spans="1:12" ht="28.5" customHeight="1" x14ac:dyDescent="0.25">
      <c r="A91" s="29">
        <v>3</v>
      </c>
      <c r="B91" s="30" t="s">
        <v>31</v>
      </c>
      <c r="C91" s="77">
        <v>130</v>
      </c>
      <c r="D91" s="29"/>
      <c r="E91" s="29"/>
      <c r="F91" s="29" t="s">
        <v>152</v>
      </c>
      <c r="G91" s="29"/>
      <c r="H91" s="29"/>
      <c r="I91" s="80" t="str">
        <f t="shared" si="1"/>
        <v/>
      </c>
      <c r="J91" s="29"/>
      <c r="K91" s="13"/>
      <c r="L91" s="13"/>
    </row>
    <row r="92" spans="1:12" x14ac:dyDescent="0.25">
      <c r="A92" s="6"/>
      <c r="B92" s="6"/>
      <c r="C92" s="6"/>
      <c r="D92" s="6">
        <v>25</v>
      </c>
      <c r="E92" s="6">
        <v>411</v>
      </c>
      <c r="F92" s="9" t="s">
        <v>10</v>
      </c>
      <c r="G92" s="240"/>
      <c r="H92" s="240"/>
      <c r="I92" s="76" t="str">
        <f t="shared" si="1"/>
        <v/>
      </c>
      <c r="J92" s="6">
        <f t="shared" ref="J92:J114" si="9">H92-G92</f>
        <v>0</v>
      </c>
      <c r="K92" s="10"/>
      <c r="L92" s="10"/>
    </row>
    <row r="93" spans="1:12" ht="27" x14ac:dyDescent="0.25">
      <c r="A93" s="6"/>
      <c r="B93" s="6"/>
      <c r="C93" s="6"/>
      <c r="D93" s="6">
        <v>26</v>
      </c>
      <c r="E93" s="6">
        <v>412</v>
      </c>
      <c r="F93" s="9" t="s">
        <v>11</v>
      </c>
      <c r="G93" s="240"/>
      <c r="H93" s="240"/>
      <c r="I93" s="76" t="str">
        <f t="shared" si="1"/>
        <v/>
      </c>
      <c r="J93" s="6">
        <f t="shared" si="9"/>
        <v>0</v>
      </c>
      <c r="K93" s="10"/>
      <c r="L93" s="10"/>
    </row>
    <row r="94" spans="1:12" x14ac:dyDescent="0.25">
      <c r="A94" s="6"/>
      <c r="B94" s="6"/>
      <c r="C94" s="6"/>
      <c r="D94" s="6">
        <v>27</v>
      </c>
      <c r="E94" s="6">
        <v>413</v>
      </c>
      <c r="F94" s="9" t="s">
        <v>12</v>
      </c>
      <c r="G94" s="240"/>
      <c r="H94" s="240"/>
      <c r="I94" s="76" t="str">
        <f t="shared" si="1"/>
        <v/>
      </c>
      <c r="J94" s="6">
        <f t="shared" si="9"/>
        <v>0</v>
      </c>
      <c r="K94" s="10"/>
      <c r="L94" s="10"/>
    </row>
    <row r="95" spans="1:12" x14ac:dyDescent="0.25">
      <c r="A95" s="6"/>
      <c r="B95" s="6"/>
      <c r="C95" s="6"/>
      <c r="D95" s="6">
        <v>28</v>
      </c>
      <c r="E95" s="6">
        <v>414</v>
      </c>
      <c r="F95" s="9" t="s">
        <v>13</v>
      </c>
      <c r="G95" s="240"/>
      <c r="H95" s="240"/>
      <c r="I95" s="76" t="str">
        <f t="shared" si="1"/>
        <v/>
      </c>
      <c r="J95" s="6">
        <f t="shared" si="9"/>
        <v>0</v>
      </c>
      <c r="K95" s="10"/>
      <c r="L95" s="10"/>
    </row>
    <row r="96" spans="1:12" x14ac:dyDescent="0.25">
      <c r="A96" s="6"/>
      <c r="B96" s="6"/>
      <c r="C96" s="6"/>
      <c r="D96" s="6">
        <v>29</v>
      </c>
      <c r="E96" s="6">
        <v>415</v>
      </c>
      <c r="F96" s="9" t="s">
        <v>14</v>
      </c>
      <c r="G96" s="240"/>
      <c r="H96" s="240"/>
      <c r="I96" s="76" t="str">
        <f t="shared" si="1"/>
        <v/>
      </c>
      <c r="J96" s="6">
        <f t="shared" si="9"/>
        <v>0</v>
      </c>
      <c r="K96" s="10"/>
      <c r="L96" s="10"/>
    </row>
    <row r="97" spans="1:12" ht="27" x14ac:dyDescent="0.25">
      <c r="A97" s="6"/>
      <c r="B97" s="6"/>
      <c r="C97" s="6"/>
      <c r="D97" s="6">
        <v>30</v>
      </c>
      <c r="E97" s="6">
        <v>416</v>
      </c>
      <c r="F97" s="9" t="s">
        <v>15</v>
      </c>
      <c r="G97" s="240"/>
      <c r="H97" s="240"/>
      <c r="I97" s="76" t="str">
        <f t="shared" si="1"/>
        <v/>
      </c>
      <c r="J97" s="6">
        <f t="shared" si="9"/>
        <v>0</v>
      </c>
      <c r="K97" s="10"/>
      <c r="L97" s="10"/>
    </row>
    <row r="98" spans="1:12" x14ac:dyDescent="0.25">
      <c r="A98" s="6"/>
      <c r="B98" s="6"/>
      <c r="C98" s="6"/>
      <c r="D98" s="6">
        <v>31</v>
      </c>
      <c r="E98" s="6">
        <v>421</v>
      </c>
      <c r="F98" s="9" t="s">
        <v>32</v>
      </c>
      <c r="G98" s="240"/>
      <c r="H98" s="240"/>
      <c r="I98" s="76" t="str">
        <f t="shared" si="1"/>
        <v/>
      </c>
      <c r="J98" s="6">
        <f t="shared" si="9"/>
        <v>0</v>
      </c>
      <c r="K98" s="10"/>
      <c r="L98" s="10"/>
    </row>
    <row r="99" spans="1:12" x14ac:dyDescent="0.25">
      <c r="A99" s="6"/>
      <c r="B99" s="6"/>
      <c r="C99" s="6"/>
      <c r="D99" s="6">
        <v>32</v>
      </c>
      <c r="E99" s="6">
        <v>422</v>
      </c>
      <c r="F99" s="9" t="s">
        <v>33</v>
      </c>
      <c r="G99" s="240"/>
      <c r="H99" s="240"/>
      <c r="I99" s="76" t="str">
        <f t="shared" si="1"/>
        <v/>
      </c>
      <c r="J99" s="6">
        <f t="shared" si="9"/>
        <v>0</v>
      </c>
      <c r="K99" s="10"/>
      <c r="L99" s="10"/>
    </row>
    <row r="100" spans="1:12" x14ac:dyDescent="0.25">
      <c r="A100" s="6"/>
      <c r="B100" s="6"/>
      <c r="C100" s="6"/>
      <c r="D100" s="6">
        <v>33</v>
      </c>
      <c r="E100" s="6">
        <v>423</v>
      </c>
      <c r="F100" s="9" t="s">
        <v>34</v>
      </c>
      <c r="G100" s="240"/>
      <c r="H100" s="240"/>
      <c r="I100" s="76" t="str">
        <f t="shared" si="1"/>
        <v/>
      </c>
      <c r="J100" s="6">
        <f t="shared" si="9"/>
        <v>0</v>
      </c>
      <c r="K100" s="10"/>
      <c r="L100" s="10"/>
    </row>
    <row r="101" spans="1:12" ht="54" x14ac:dyDescent="0.25">
      <c r="A101" s="6"/>
      <c r="B101" s="6"/>
      <c r="C101" s="6"/>
      <c r="D101" s="6">
        <v>34</v>
      </c>
      <c r="E101" s="6">
        <v>424</v>
      </c>
      <c r="F101" s="9" t="s">
        <v>153</v>
      </c>
      <c r="G101" s="240"/>
      <c r="H101" s="240"/>
      <c r="I101" s="76" t="str">
        <f t="shared" si="1"/>
        <v/>
      </c>
      <c r="J101" s="6">
        <f t="shared" si="9"/>
        <v>0</v>
      </c>
      <c r="K101" s="10"/>
      <c r="L101" s="10"/>
    </row>
    <row r="102" spans="1:12" x14ac:dyDescent="0.25">
      <c r="A102" s="6"/>
      <c r="B102" s="6"/>
      <c r="C102" s="6"/>
      <c r="D102" s="6">
        <v>35</v>
      </c>
      <c r="E102" s="6">
        <v>425</v>
      </c>
      <c r="F102" s="9" t="s">
        <v>18</v>
      </c>
      <c r="G102" s="240"/>
      <c r="H102" s="240"/>
      <c r="I102" s="76" t="str">
        <f t="shared" si="1"/>
        <v/>
      </c>
      <c r="J102" s="6">
        <f t="shared" si="9"/>
        <v>0</v>
      </c>
      <c r="K102" s="10"/>
      <c r="L102" s="10"/>
    </row>
    <row r="103" spans="1:12" x14ac:dyDescent="0.25">
      <c r="A103" s="6"/>
      <c r="B103" s="6"/>
      <c r="C103" s="6"/>
      <c r="D103" s="6">
        <v>36</v>
      </c>
      <c r="E103" s="6">
        <v>426</v>
      </c>
      <c r="F103" s="9" t="s">
        <v>28</v>
      </c>
      <c r="G103" s="240"/>
      <c r="H103" s="240"/>
      <c r="I103" s="76" t="str">
        <f t="shared" si="1"/>
        <v/>
      </c>
      <c r="J103" s="6">
        <f t="shared" si="9"/>
        <v>0</v>
      </c>
      <c r="K103" s="10"/>
      <c r="L103" s="10"/>
    </row>
    <row r="104" spans="1:12" ht="27" x14ac:dyDescent="0.25">
      <c r="A104" s="6"/>
      <c r="B104" s="6"/>
      <c r="C104" s="6"/>
      <c r="D104" s="6">
        <v>37</v>
      </c>
      <c r="E104" s="6">
        <v>451</v>
      </c>
      <c r="F104" s="9" t="s">
        <v>35</v>
      </c>
      <c r="G104" s="240"/>
      <c r="H104" s="240"/>
      <c r="I104" s="76" t="str">
        <f t="shared" si="1"/>
        <v/>
      </c>
      <c r="J104" s="6">
        <f t="shared" si="9"/>
        <v>0</v>
      </c>
      <c r="K104" s="10"/>
      <c r="L104" s="10"/>
    </row>
    <row r="105" spans="1:12" x14ac:dyDescent="0.25">
      <c r="A105" s="6"/>
      <c r="B105" s="6"/>
      <c r="C105" s="6"/>
      <c r="D105" s="6">
        <v>38</v>
      </c>
      <c r="E105" s="6">
        <v>465</v>
      </c>
      <c r="F105" s="9" t="s">
        <v>36</v>
      </c>
      <c r="G105" s="240"/>
      <c r="H105" s="240"/>
      <c r="I105" s="76" t="str">
        <f t="shared" si="1"/>
        <v/>
      </c>
      <c r="J105" s="6">
        <f t="shared" si="9"/>
        <v>0</v>
      </c>
      <c r="K105" s="10"/>
      <c r="L105" s="10"/>
    </row>
    <row r="106" spans="1:12" x14ac:dyDescent="0.25">
      <c r="A106" s="6"/>
      <c r="B106" s="6"/>
      <c r="C106" s="6"/>
      <c r="D106" s="6">
        <v>39</v>
      </c>
      <c r="E106" s="6">
        <v>472</v>
      </c>
      <c r="F106" s="9" t="s">
        <v>37</v>
      </c>
      <c r="G106" s="240"/>
      <c r="H106" s="240"/>
      <c r="I106" s="76" t="str">
        <f t="shared" si="1"/>
        <v/>
      </c>
      <c r="J106" s="6">
        <f t="shared" si="9"/>
        <v>0</v>
      </c>
      <c r="K106" s="10"/>
      <c r="L106" s="10"/>
    </row>
    <row r="107" spans="1:12" x14ac:dyDescent="0.25">
      <c r="A107" s="6"/>
      <c r="B107" s="6"/>
      <c r="C107" s="6"/>
      <c r="D107" s="6">
        <v>40</v>
      </c>
      <c r="E107" s="6">
        <v>481</v>
      </c>
      <c r="F107" s="9" t="s">
        <v>38</v>
      </c>
      <c r="G107" s="240"/>
      <c r="H107" s="240"/>
      <c r="I107" s="76" t="str">
        <f t="shared" si="1"/>
        <v/>
      </c>
      <c r="J107" s="6">
        <f t="shared" si="9"/>
        <v>0</v>
      </c>
      <c r="K107" s="10"/>
      <c r="L107" s="10"/>
    </row>
    <row r="108" spans="1:12" x14ac:dyDescent="0.25">
      <c r="A108" s="6"/>
      <c r="B108" s="6"/>
      <c r="C108" s="6"/>
      <c r="D108" s="6">
        <v>41</v>
      </c>
      <c r="E108" s="6">
        <v>482</v>
      </c>
      <c r="F108" s="9" t="s">
        <v>29</v>
      </c>
      <c r="G108" s="240"/>
      <c r="H108" s="240"/>
      <c r="I108" s="76" t="str">
        <f t="shared" si="1"/>
        <v/>
      </c>
      <c r="J108" s="6">
        <f t="shared" si="9"/>
        <v>0</v>
      </c>
      <c r="K108" s="10"/>
      <c r="L108" s="10"/>
    </row>
    <row r="109" spans="1:12" ht="27" x14ac:dyDescent="0.25">
      <c r="A109" s="6"/>
      <c r="B109" s="6"/>
      <c r="C109" s="6"/>
      <c r="D109" s="6">
        <v>42</v>
      </c>
      <c r="E109" s="6">
        <v>483</v>
      </c>
      <c r="F109" s="9" t="s">
        <v>39</v>
      </c>
      <c r="G109" s="240"/>
      <c r="H109" s="240"/>
      <c r="I109" s="76" t="str">
        <f t="shared" si="1"/>
        <v/>
      </c>
      <c r="J109" s="6">
        <f t="shared" si="9"/>
        <v>0</v>
      </c>
      <c r="K109" s="10"/>
      <c r="L109" s="10"/>
    </row>
    <row r="110" spans="1:12" ht="67.5" x14ac:dyDescent="0.25">
      <c r="A110" s="6"/>
      <c r="B110" s="6"/>
      <c r="C110" s="6"/>
      <c r="D110" s="6">
        <v>43</v>
      </c>
      <c r="E110" s="6">
        <v>499</v>
      </c>
      <c r="F110" s="9" t="s">
        <v>320</v>
      </c>
      <c r="G110" s="240"/>
      <c r="H110" s="240"/>
      <c r="I110" s="76" t="str">
        <f t="shared" si="1"/>
        <v/>
      </c>
      <c r="J110" s="6">
        <f t="shared" si="9"/>
        <v>0</v>
      </c>
      <c r="K110" s="10"/>
      <c r="L110" s="10"/>
    </row>
    <row r="111" spans="1:12" x14ac:dyDescent="0.25">
      <c r="A111" s="6"/>
      <c r="B111" s="6"/>
      <c r="C111" s="6"/>
      <c r="D111" s="6">
        <v>44</v>
      </c>
      <c r="E111" s="6">
        <v>511</v>
      </c>
      <c r="F111" s="9" t="s">
        <v>40</v>
      </c>
      <c r="G111" s="240"/>
      <c r="H111" s="240"/>
      <c r="I111" s="76" t="str">
        <f t="shared" si="1"/>
        <v/>
      </c>
      <c r="J111" s="6">
        <f t="shared" si="9"/>
        <v>0</v>
      </c>
      <c r="K111" s="10"/>
      <c r="L111" s="10"/>
    </row>
    <row r="112" spans="1:12" x14ac:dyDescent="0.25">
      <c r="A112" s="6"/>
      <c r="B112" s="6"/>
      <c r="C112" s="6"/>
      <c r="D112" s="6">
        <v>45</v>
      </c>
      <c r="E112" s="6">
        <v>512</v>
      </c>
      <c r="F112" s="9" t="s">
        <v>41</v>
      </c>
      <c r="G112" s="240"/>
      <c r="H112" s="240"/>
      <c r="I112" s="76" t="str">
        <f t="shared" si="1"/>
        <v/>
      </c>
      <c r="J112" s="6">
        <f t="shared" si="9"/>
        <v>0</v>
      </c>
      <c r="K112" s="10"/>
      <c r="L112" s="10"/>
    </row>
    <row r="113" spans="1:12" x14ac:dyDescent="0.25">
      <c r="A113" s="6"/>
      <c r="B113" s="6"/>
      <c r="C113" s="6"/>
      <c r="D113" s="6">
        <v>46</v>
      </c>
      <c r="E113" s="6">
        <v>513</v>
      </c>
      <c r="F113" s="9" t="s">
        <v>42</v>
      </c>
      <c r="G113" s="240"/>
      <c r="H113" s="240"/>
      <c r="I113" s="76" t="str">
        <f t="shared" si="1"/>
        <v/>
      </c>
      <c r="J113" s="6">
        <f t="shared" si="9"/>
        <v>0</v>
      </c>
      <c r="K113" s="10"/>
      <c r="L113" s="10"/>
    </row>
    <row r="114" spans="1:12" ht="15.75" thickBot="1" x14ac:dyDescent="0.3">
      <c r="A114" s="33"/>
      <c r="B114" s="33"/>
      <c r="C114" s="33"/>
      <c r="D114" s="33">
        <v>47</v>
      </c>
      <c r="E114" s="33">
        <v>621</v>
      </c>
      <c r="F114" s="34" t="s">
        <v>43</v>
      </c>
      <c r="G114" s="243"/>
      <c r="H114" s="243"/>
      <c r="I114" s="78" t="str">
        <f t="shared" si="1"/>
        <v/>
      </c>
      <c r="J114" s="33">
        <f t="shared" si="9"/>
        <v>0</v>
      </c>
      <c r="K114" s="10"/>
      <c r="L114" s="10"/>
    </row>
    <row r="115" spans="1:12" ht="27" x14ac:dyDescent="0.25">
      <c r="A115" s="149"/>
      <c r="B115" s="149"/>
      <c r="C115" s="149"/>
      <c r="D115" s="149"/>
      <c r="E115" s="149"/>
      <c r="F115" s="150" t="s">
        <v>44</v>
      </c>
      <c r="G115" s="246"/>
      <c r="H115" s="246"/>
      <c r="I115" s="115" t="str">
        <f t="shared" si="1"/>
        <v/>
      </c>
      <c r="J115" s="149"/>
      <c r="K115" s="10"/>
      <c r="L115" s="10"/>
    </row>
    <row r="116" spans="1:12" s="37" customFormat="1" x14ac:dyDescent="0.25">
      <c r="A116" s="28"/>
      <c r="B116" s="28"/>
      <c r="C116" s="28"/>
      <c r="D116" s="28"/>
      <c r="E116" s="35" t="s">
        <v>154</v>
      </c>
      <c r="F116" s="123" t="s">
        <v>21</v>
      </c>
      <c r="G116" s="240"/>
      <c r="H116" s="240"/>
      <c r="I116" s="76" t="str">
        <f t="shared" ref="I116:I128" si="10">IF(OR(ISBLANK(G116),G116=0),"",H116/G116)</f>
        <v/>
      </c>
      <c r="J116" s="6">
        <f t="shared" ref="J116:J128" si="11">H116-G116</f>
        <v>0</v>
      </c>
      <c r="K116" s="10"/>
      <c r="L116" s="10"/>
    </row>
    <row r="117" spans="1:12" s="37" customFormat="1" x14ac:dyDescent="0.25">
      <c r="A117" s="28"/>
      <c r="B117" s="28"/>
      <c r="C117" s="28"/>
      <c r="D117" s="28"/>
      <c r="E117" s="35" t="s">
        <v>161</v>
      </c>
      <c r="F117" s="123" t="s">
        <v>60</v>
      </c>
      <c r="G117" s="240"/>
      <c r="H117" s="240"/>
      <c r="I117" s="76" t="str">
        <f t="shared" si="10"/>
        <v/>
      </c>
      <c r="J117" s="6">
        <f t="shared" si="11"/>
        <v>0</v>
      </c>
      <c r="K117" s="10"/>
      <c r="L117" s="10"/>
    </row>
    <row r="118" spans="1:12" s="37" customFormat="1" x14ac:dyDescent="0.25">
      <c r="A118" s="28"/>
      <c r="B118" s="28"/>
      <c r="C118" s="28"/>
      <c r="D118" s="28"/>
      <c r="E118" s="35" t="s">
        <v>284</v>
      </c>
      <c r="F118" s="123" t="s">
        <v>292</v>
      </c>
      <c r="G118" s="240"/>
      <c r="H118" s="240"/>
      <c r="I118" s="76" t="str">
        <f t="shared" si="10"/>
        <v/>
      </c>
      <c r="J118" s="6">
        <f t="shared" si="11"/>
        <v>0</v>
      </c>
      <c r="K118" s="10"/>
      <c r="L118" s="10"/>
    </row>
    <row r="119" spans="1:12" s="37" customFormat="1" x14ac:dyDescent="0.25">
      <c r="A119" s="28"/>
      <c r="B119" s="28"/>
      <c r="C119" s="28"/>
      <c r="D119" s="28"/>
      <c r="E119" s="35" t="s">
        <v>159</v>
      </c>
      <c r="F119" s="123" t="s">
        <v>45</v>
      </c>
      <c r="G119" s="240"/>
      <c r="H119" s="240"/>
      <c r="I119" s="76" t="str">
        <f t="shared" si="10"/>
        <v/>
      </c>
      <c r="J119" s="6">
        <f t="shared" si="11"/>
        <v>0</v>
      </c>
      <c r="K119" s="10"/>
      <c r="L119" s="10"/>
    </row>
    <row r="120" spans="1:12" s="37" customFormat="1" x14ac:dyDescent="0.25">
      <c r="A120" s="28"/>
      <c r="B120" s="28"/>
      <c r="C120" s="28"/>
      <c r="D120" s="28"/>
      <c r="E120" s="35" t="s">
        <v>160</v>
      </c>
      <c r="F120" s="123" t="s">
        <v>46</v>
      </c>
      <c r="G120" s="240"/>
      <c r="H120" s="240"/>
      <c r="I120" s="76" t="str">
        <f t="shared" si="10"/>
        <v/>
      </c>
      <c r="J120" s="6">
        <f t="shared" si="11"/>
        <v>0</v>
      </c>
      <c r="K120" s="10"/>
      <c r="L120" s="10"/>
    </row>
    <row r="121" spans="1:12" s="37" customFormat="1" ht="27" x14ac:dyDescent="0.25">
      <c r="A121" s="28"/>
      <c r="B121" s="28"/>
      <c r="C121" s="28"/>
      <c r="D121" s="28"/>
      <c r="E121" s="35" t="s">
        <v>162</v>
      </c>
      <c r="F121" s="123" t="s">
        <v>61</v>
      </c>
      <c r="G121" s="240"/>
      <c r="H121" s="240"/>
      <c r="I121" s="76" t="str">
        <f t="shared" si="10"/>
        <v/>
      </c>
      <c r="J121" s="6">
        <f t="shared" si="11"/>
        <v>0</v>
      </c>
      <c r="K121" s="10"/>
      <c r="L121" s="10"/>
    </row>
    <row r="122" spans="1:12" s="37" customFormat="1" ht="27" x14ac:dyDescent="0.25">
      <c r="A122" s="28"/>
      <c r="B122" s="28"/>
      <c r="C122" s="28"/>
      <c r="D122" s="28"/>
      <c r="E122" s="35" t="s">
        <v>285</v>
      </c>
      <c r="F122" s="123" t="s">
        <v>293</v>
      </c>
      <c r="G122" s="240"/>
      <c r="H122" s="240"/>
      <c r="I122" s="76" t="str">
        <f t="shared" si="10"/>
        <v/>
      </c>
      <c r="J122" s="6">
        <f t="shared" si="11"/>
        <v>0</v>
      </c>
      <c r="K122" s="10"/>
      <c r="L122" s="10"/>
    </row>
    <row r="123" spans="1:12" s="37" customFormat="1" x14ac:dyDescent="0.25">
      <c r="A123" s="28"/>
      <c r="B123" s="28"/>
      <c r="C123" s="28"/>
      <c r="D123" s="28"/>
      <c r="E123" s="35" t="s">
        <v>286</v>
      </c>
      <c r="F123" s="123" t="s">
        <v>47</v>
      </c>
      <c r="G123" s="240"/>
      <c r="H123" s="240"/>
      <c r="I123" s="76" t="str">
        <f t="shared" si="10"/>
        <v/>
      </c>
      <c r="J123" s="6">
        <f t="shared" si="11"/>
        <v>0</v>
      </c>
      <c r="K123" s="10"/>
      <c r="L123" s="10"/>
    </row>
    <row r="124" spans="1:12" s="37" customFormat="1" x14ac:dyDescent="0.25">
      <c r="A124" s="28"/>
      <c r="B124" s="28"/>
      <c r="C124" s="28"/>
      <c r="D124" s="28"/>
      <c r="E124" s="35" t="s">
        <v>287</v>
      </c>
      <c r="F124" s="123" t="s">
        <v>294</v>
      </c>
      <c r="G124" s="240"/>
      <c r="H124" s="240"/>
      <c r="I124" s="76" t="str">
        <f t="shared" si="10"/>
        <v/>
      </c>
      <c r="J124" s="6">
        <f t="shared" si="11"/>
        <v>0</v>
      </c>
      <c r="K124" s="10"/>
      <c r="L124" s="10"/>
    </row>
    <row r="125" spans="1:12" s="37" customFormat="1" ht="27" x14ac:dyDescent="0.25">
      <c r="A125" s="28"/>
      <c r="B125" s="28"/>
      <c r="C125" s="28"/>
      <c r="D125" s="28"/>
      <c r="E125" s="35" t="s">
        <v>288</v>
      </c>
      <c r="F125" s="123" t="s">
        <v>295</v>
      </c>
      <c r="G125" s="240"/>
      <c r="H125" s="240"/>
      <c r="I125" s="76" t="str">
        <f t="shared" si="10"/>
        <v/>
      </c>
      <c r="J125" s="6">
        <f t="shared" si="11"/>
        <v>0</v>
      </c>
      <c r="K125" s="10"/>
      <c r="L125" s="10"/>
    </row>
    <row r="126" spans="1:12" s="37" customFormat="1" ht="27" x14ac:dyDescent="0.25">
      <c r="A126" s="28"/>
      <c r="B126" s="28"/>
      <c r="C126" s="28"/>
      <c r="D126" s="28"/>
      <c r="E126" s="35" t="s">
        <v>289</v>
      </c>
      <c r="F126" s="123" t="s">
        <v>62</v>
      </c>
      <c r="G126" s="240"/>
      <c r="H126" s="240"/>
      <c r="I126" s="76" t="str">
        <f t="shared" si="10"/>
        <v/>
      </c>
      <c r="J126" s="6">
        <f t="shared" si="11"/>
        <v>0</v>
      </c>
      <c r="K126" s="10"/>
      <c r="L126" s="10"/>
    </row>
    <row r="127" spans="1:12" s="37" customFormat="1" ht="27" x14ac:dyDescent="0.25">
      <c r="A127" s="28"/>
      <c r="B127" s="28"/>
      <c r="C127" s="28"/>
      <c r="D127" s="28"/>
      <c r="E127" s="35" t="s">
        <v>290</v>
      </c>
      <c r="F127" s="123" t="s">
        <v>296</v>
      </c>
      <c r="G127" s="240"/>
      <c r="H127" s="240"/>
      <c r="I127" s="76" t="str">
        <f t="shared" si="10"/>
        <v/>
      </c>
      <c r="J127" s="6">
        <f t="shared" si="11"/>
        <v>0</v>
      </c>
      <c r="K127" s="10"/>
      <c r="L127" s="10"/>
    </row>
    <row r="128" spans="1:12" s="37" customFormat="1" ht="27.75" thickBot="1" x14ac:dyDescent="0.3">
      <c r="A128" s="34"/>
      <c r="B128" s="34"/>
      <c r="C128" s="34"/>
      <c r="D128" s="34"/>
      <c r="E128" s="124" t="s">
        <v>291</v>
      </c>
      <c r="F128" s="125" t="s">
        <v>297</v>
      </c>
      <c r="G128" s="243"/>
      <c r="H128" s="243"/>
      <c r="I128" s="78" t="str">
        <f t="shared" si="10"/>
        <v/>
      </c>
      <c r="J128" s="33">
        <f t="shared" si="11"/>
        <v>0</v>
      </c>
      <c r="K128" s="10"/>
      <c r="L128" s="10"/>
    </row>
    <row r="129" spans="1:12" ht="15.75" thickBot="1" x14ac:dyDescent="0.3">
      <c r="A129" s="47"/>
      <c r="B129" s="48"/>
      <c r="C129" s="48"/>
      <c r="D129" s="48"/>
      <c r="E129" s="48"/>
      <c r="F129" s="49" t="s">
        <v>48</v>
      </c>
      <c r="G129" s="250">
        <f>SUM(G116:G128)</f>
        <v>0</v>
      </c>
      <c r="H129" s="250">
        <f>SUM(H116:H128)</f>
        <v>0</v>
      </c>
      <c r="I129" s="84" t="str">
        <f t="shared" ref="I129:I228" si="12">IF(OR(ISBLANK(G129),G129=0),"",H129/G129)</f>
        <v/>
      </c>
      <c r="J129" s="50">
        <f>H129-G129</f>
        <v>0</v>
      </c>
      <c r="K129" s="13"/>
      <c r="L129" s="13"/>
    </row>
    <row r="130" spans="1:12" x14ac:dyDescent="0.25">
      <c r="A130" s="20"/>
      <c r="B130" s="20"/>
      <c r="C130" s="32">
        <v>170</v>
      </c>
      <c r="D130" s="32"/>
      <c r="E130" s="32"/>
      <c r="F130" s="16" t="s">
        <v>49</v>
      </c>
      <c r="G130" s="244"/>
      <c r="H130" s="244"/>
      <c r="I130" s="80" t="str">
        <f t="shared" si="12"/>
        <v/>
      </c>
      <c r="J130" s="20"/>
      <c r="K130" s="10"/>
      <c r="L130" s="10"/>
    </row>
    <row r="131" spans="1:12" x14ac:dyDescent="0.25">
      <c r="A131" s="6"/>
      <c r="B131" s="6"/>
      <c r="C131" s="6"/>
      <c r="D131" s="6">
        <v>48</v>
      </c>
      <c r="E131" s="6">
        <v>441</v>
      </c>
      <c r="F131" s="9" t="s">
        <v>50</v>
      </c>
      <c r="G131" s="240"/>
      <c r="H131" s="240"/>
      <c r="I131" s="76" t="str">
        <f t="shared" si="12"/>
        <v/>
      </c>
      <c r="J131" s="6">
        <f>H131-G131</f>
        <v>0</v>
      </c>
      <c r="K131" s="10"/>
      <c r="L131" s="10"/>
    </row>
    <row r="132" spans="1:12" x14ac:dyDescent="0.25">
      <c r="A132" s="6"/>
      <c r="B132" s="6"/>
      <c r="C132" s="6"/>
      <c r="D132" s="6">
        <v>49</v>
      </c>
      <c r="E132" s="6">
        <v>444</v>
      </c>
      <c r="F132" s="9" t="s">
        <v>51</v>
      </c>
      <c r="G132" s="240"/>
      <c r="H132" s="240"/>
      <c r="I132" s="76" t="str">
        <f t="shared" si="12"/>
        <v/>
      </c>
      <c r="J132" s="6">
        <f>H132-G132</f>
        <v>0</v>
      </c>
      <c r="K132" s="10"/>
      <c r="L132" s="10"/>
    </row>
    <row r="133" spans="1:12" ht="15.75" thickBot="1" x14ac:dyDescent="0.3">
      <c r="A133" s="33"/>
      <c r="B133" s="33"/>
      <c r="C133" s="33"/>
      <c r="D133" s="33">
        <v>50</v>
      </c>
      <c r="E133" s="33">
        <v>611</v>
      </c>
      <c r="F133" s="34" t="s">
        <v>52</v>
      </c>
      <c r="G133" s="243"/>
      <c r="H133" s="243"/>
      <c r="I133" s="78" t="str">
        <f t="shared" si="12"/>
        <v/>
      </c>
      <c r="J133" s="33">
        <f>H133-G133</f>
        <v>0</v>
      </c>
      <c r="K133" s="10"/>
      <c r="L133" s="10"/>
    </row>
    <row r="134" spans="1:12" ht="27" x14ac:dyDescent="0.25">
      <c r="A134" s="121"/>
      <c r="B134" s="121"/>
      <c r="C134" s="121"/>
      <c r="D134" s="121"/>
      <c r="E134" s="121"/>
      <c r="F134" s="126" t="s">
        <v>53</v>
      </c>
      <c r="G134" s="242"/>
      <c r="H134" s="242"/>
      <c r="I134" s="115" t="str">
        <f t="shared" si="12"/>
        <v/>
      </c>
      <c r="J134" s="149"/>
      <c r="K134" s="10"/>
      <c r="L134" s="10"/>
    </row>
    <row r="135" spans="1:12" s="37" customFormat="1" x14ac:dyDescent="0.25">
      <c r="A135" s="28"/>
      <c r="B135" s="28"/>
      <c r="C135" s="28"/>
      <c r="D135" s="28"/>
      <c r="E135" s="35" t="s">
        <v>154</v>
      </c>
      <c r="F135" s="123" t="s">
        <v>21</v>
      </c>
      <c r="G135" s="240"/>
      <c r="H135" s="240"/>
      <c r="I135" s="76" t="str">
        <f t="shared" si="12"/>
        <v/>
      </c>
      <c r="J135" s="6">
        <f t="shared" ref="J135:J147" si="13">H135-G135</f>
        <v>0</v>
      </c>
      <c r="K135" s="10"/>
      <c r="L135" s="10"/>
    </row>
    <row r="136" spans="1:12" s="37" customFormat="1" x14ac:dyDescent="0.25">
      <c r="A136" s="28"/>
      <c r="B136" s="28"/>
      <c r="C136" s="28"/>
      <c r="D136" s="28"/>
      <c r="E136" s="35" t="s">
        <v>161</v>
      </c>
      <c r="F136" s="123" t="s">
        <v>60</v>
      </c>
      <c r="G136" s="240"/>
      <c r="H136" s="240"/>
      <c r="I136" s="76" t="str">
        <f t="shared" si="12"/>
        <v/>
      </c>
      <c r="J136" s="6">
        <f t="shared" si="13"/>
        <v>0</v>
      </c>
      <c r="K136" s="10"/>
      <c r="L136" s="10"/>
    </row>
    <row r="137" spans="1:12" s="37" customFormat="1" x14ac:dyDescent="0.25">
      <c r="A137" s="28"/>
      <c r="B137" s="28"/>
      <c r="C137" s="28"/>
      <c r="D137" s="28"/>
      <c r="E137" s="35" t="s">
        <v>284</v>
      </c>
      <c r="F137" s="123" t="s">
        <v>292</v>
      </c>
      <c r="G137" s="240"/>
      <c r="H137" s="240"/>
      <c r="I137" s="76" t="str">
        <f t="shared" si="12"/>
        <v/>
      </c>
      <c r="J137" s="6">
        <f t="shared" si="13"/>
        <v>0</v>
      </c>
      <c r="K137" s="10"/>
      <c r="L137" s="10"/>
    </row>
    <row r="138" spans="1:12" s="37" customFormat="1" x14ac:dyDescent="0.25">
      <c r="A138" s="28"/>
      <c r="B138" s="28"/>
      <c r="C138" s="28"/>
      <c r="D138" s="28"/>
      <c r="E138" s="35" t="s">
        <v>159</v>
      </c>
      <c r="F138" s="123" t="s">
        <v>45</v>
      </c>
      <c r="G138" s="240"/>
      <c r="H138" s="240"/>
      <c r="I138" s="76" t="str">
        <f t="shared" si="12"/>
        <v/>
      </c>
      <c r="J138" s="6">
        <f t="shared" si="13"/>
        <v>0</v>
      </c>
      <c r="K138" s="10"/>
      <c r="L138" s="10"/>
    </row>
    <row r="139" spans="1:12" s="37" customFormat="1" x14ac:dyDescent="0.25">
      <c r="A139" s="28"/>
      <c r="B139" s="28"/>
      <c r="C139" s="28"/>
      <c r="D139" s="28"/>
      <c r="E139" s="35" t="s">
        <v>160</v>
      </c>
      <c r="F139" s="123" t="s">
        <v>46</v>
      </c>
      <c r="G139" s="240"/>
      <c r="H139" s="240"/>
      <c r="I139" s="76" t="str">
        <f t="shared" si="12"/>
        <v/>
      </c>
      <c r="J139" s="6">
        <f t="shared" si="13"/>
        <v>0</v>
      </c>
      <c r="K139" s="10"/>
      <c r="L139" s="10"/>
    </row>
    <row r="140" spans="1:12" s="37" customFormat="1" ht="27" x14ac:dyDescent="0.25">
      <c r="A140" s="28"/>
      <c r="B140" s="28"/>
      <c r="C140" s="28"/>
      <c r="D140" s="28"/>
      <c r="E140" s="35" t="s">
        <v>162</v>
      </c>
      <c r="F140" s="123" t="s">
        <v>61</v>
      </c>
      <c r="G140" s="240"/>
      <c r="H140" s="240"/>
      <c r="I140" s="76" t="str">
        <f t="shared" si="12"/>
        <v/>
      </c>
      <c r="J140" s="6">
        <f t="shared" si="13"/>
        <v>0</v>
      </c>
      <c r="K140" s="10"/>
      <c r="L140" s="10"/>
    </row>
    <row r="141" spans="1:12" s="37" customFormat="1" ht="27" x14ac:dyDescent="0.25">
      <c r="A141" s="28"/>
      <c r="B141" s="28"/>
      <c r="C141" s="28"/>
      <c r="D141" s="28"/>
      <c r="E141" s="35" t="s">
        <v>285</v>
      </c>
      <c r="F141" s="123" t="s">
        <v>293</v>
      </c>
      <c r="G141" s="240"/>
      <c r="H141" s="240"/>
      <c r="I141" s="76" t="str">
        <f t="shared" si="12"/>
        <v/>
      </c>
      <c r="J141" s="6">
        <f t="shared" si="13"/>
        <v>0</v>
      </c>
      <c r="K141" s="10"/>
      <c r="L141" s="10"/>
    </row>
    <row r="142" spans="1:12" s="37" customFormat="1" x14ac:dyDescent="0.25">
      <c r="A142" s="28"/>
      <c r="B142" s="28"/>
      <c r="C142" s="28"/>
      <c r="D142" s="28"/>
      <c r="E142" s="35" t="s">
        <v>286</v>
      </c>
      <c r="F142" s="123" t="s">
        <v>47</v>
      </c>
      <c r="G142" s="240"/>
      <c r="H142" s="240"/>
      <c r="I142" s="76" t="str">
        <f t="shared" si="12"/>
        <v/>
      </c>
      <c r="J142" s="6">
        <f t="shared" si="13"/>
        <v>0</v>
      </c>
      <c r="K142" s="10"/>
      <c r="L142" s="10"/>
    </row>
    <row r="143" spans="1:12" s="37" customFormat="1" x14ac:dyDescent="0.25">
      <c r="A143" s="28"/>
      <c r="B143" s="28"/>
      <c r="C143" s="28"/>
      <c r="D143" s="28"/>
      <c r="E143" s="35" t="s">
        <v>287</v>
      </c>
      <c r="F143" s="123" t="s">
        <v>294</v>
      </c>
      <c r="G143" s="240"/>
      <c r="H143" s="240"/>
      <c r="I143" s="76" t="str">
        <f t="shared" si="12"/>
        <v/>
      </c>
      <c r="J143" s="6">
        <f t="shared" si="13"/>
        <v>0</v>
      </c>
      <c r="K143" s="10"/>
      <c r="L143" s="10"/>
    </row>
    <row r="144" spans="1:12" s="37" customFormat="1" ht="27" x14ac:dyDescent="0.25">
      <c r="A144" s="28"/>
      <c r="B144" s="28"/>
      <c r="C144" s="28"/>
      <c r="D144" s="28"/>
      <c r="E144" s="35" t="s">
        <v>288</v>
      </c>
      <c r="F144" s="123" t="s">
        <v>295</v>
      </c>
      <c r="G144" s="240"/>
      <c r="H144" s="240"/>
      <c r="I144" s="76" t="str">
        <f t="shared" si="12"/>
        <v/>
      </c>
      <c r="J144" s="6">
        <f t="shared" si="13"/>
        <v>0</v>
      </c>
      <c r="K144" s="10"/>
      <c r="L144" s="10"/>
    </row>
    <row r="145" spans="1:12" s="37" customFormat="1" ht="27" x14ac:dyDescent="0.25">
      <c r="A145" s="28"/>
      <c r="B145" s="28"/>
      <c r="C145" s="28"/>
      <c r="D145" s="28"/>
      <c r="E145" s="35" t="s">
        <v>289</v>
      </c>
      <c r="F145" s="123" t="s">
        <v>62</v>
      </c>
      <c r="G145" s="240"/>
      <c r="H145" s="240"/>
      <c r="I145" s="76" t="str">
        <f t="shared" si="12"/>
        <v/>
      </c>
      <c r="J145" s="6">
        <f t="shared" si="13"/>
        <v>0</v>
      </c>
      <c r="K145" s="10"/>
      <c r="L145" s="10"/>
    </row>
    <row r="146" spans="1:12" s="37" customFormat="1" ht="27" x14ac:dyDescent="0.25">
      <c r="A146" s="28"/>
      <c r="B146" s="28"/>
      <c r="C146" s="28"/>
      <c r="D146" s="28"/>
      <c r="E146" s="35" t="s">
        <v>290</v>
      </c>
      <c r="F146" s="123" t="s">
        <v>296</v>
      </c>
      <c r="G146" s="240"/>
      <c r="H146" s="240"/>
      <c r="I146" s="76" t="str">
        <f t="shared" si="12"/>
        <v/>
      </c>
      <c r="J146" s="6">
        <f t="shared" si="13"/>
        <v>0</v>
      </c>
      <c r="K146" s="10"/>
      <c r="L146" s="10"/>
    </row>
    <row r="147" spans="1:12" s="37" customFormat="1" ht="27.75" thickBot="1" x14ac:dyDescent="0.3">
      <c r="A147" s="34"/>
      <c r="B147" s="34"/>
      <c r="C147" s="34"/>
      <c r="D147" s="34"/>
      <c r="E147" s="124" t="s">
        <v>291</v>
      </c>
      <c r="F147" s="125" t="s">
        <v>297</v>
      </c>
      <c r="G147" s="243"/>
      <c r="H147" s="243"/>
      <c r="I147" s="78" t="str">
        <f t="shared" si="12"/>
        <v/>
      </c>
      <c r="J147" s="33">
        <f t="shared" si="13"/>
        <v>0</v>
      </c>
      <c r="K147" s="10"/>
      <c r="L147" s="10"/>
    </row>
    <row r="148" spans="1:12" ht="15.75" thickBot="1" x14ac:dyDescent="0.3">
      <c r="A148" s="47"/>
      <c r="B148" s="48"/>
      <c r="C148" s="48"/>
      <c r="D148" s="48"/>
      <c r="E148" s="48"/>
      <c r="F148" s="49" t="s">
        <v>54</v>
      </c>
      <c r="G148" s="250">
        <f>SUM(G135:G147)</f>
        <v>0</v>
      </c>
      <c r="H148" s="250">
        <f>SUM(H135:H147)</f>
        <v>0</v>
      </c>
      <c r="I148" s="84" t="str">
        <f t="shared" si="12"/>
        <v/>
      </c>
      <c r="J148" s="50">
        <f>H148-G148</f>
        <v>0</v>
      </c>
      <c r="K148" s="10"/>
      <c r="L148" s="10"/>
    </row>
    <row r="149" spans="1:12" ht="27" x14ac:dyDescent="0.25">
      <c r="A149" s="149"/>
      <c r="B149" s="149"/>
      <c r="C149" s="149"/>
      <c r="D149" s="149"/>
      <c r="E149" s="149"/>
      <c r="F149" s="150" t="s">
        <v>55</v>
      </c>
      <c r="G149" s="149"/>
      <c r="H149" s="149"/>
      <c r="I149" s="115" t="str">
        <f t="shared" si="12"/>
        <v/>
      </c>
      <c r="J149" s="149"/>
      <c r="K149" s="10"/>
      <c r="L149" s="10"/>
    </row>
    <row r="150" spans="1:12" s="37" customFormat="1" x14ac:dyDescent="0.25">
      <c r="A150" s="127"/>
      <c r="B150" s="127"/>
      <c r="C150" s="127"/>
      <c r="D150" s="127"/>
      <c r="E150" s="128" t="s">
        <v>154</v>
      </c>
      <c r="F150" s="129" t="s">
        <v>21</v>
      </c>
      <c r="G150" s="130">
        <f>G135+G116</f>
        <v>0</v>
      </c>
      <c r="H150" s="130">
        <f>H135+H116</f>
        <v>0</v>
      </c>
      <c r="I150" s="131" t="str">
        <f t="shared" ref="I150:I162" si="14">IF(OR(ISBLANK(G150),G150=0),"",H150/G150)</f>
        <v/>
      </c>
      <c r="J150" s="130">
        <f t="shared" ref="J150:J162" si="15">H150-G150</f>
        <v>0</v>
      </c>
      <c r="K150" s="10"/>
      <c r="L150" s="10"/>
    </row>
    <row r="151" spans="1:12" s="37" customFormat="1" x14ac:dyDescent="0.25">
      <c r="A151" s="127"/>
      <c r="B151" s="127"/>
      <c r="C151" s="127"/>
      <c r="D151" s="127"/>
      <c r="E151" s="128" t="s">
        <v>161</v>
      </c>
      <c r="F151" s="129" t="s">
        <v>60</v>
      </c>
      <c r="G151" s="130">
        <f t="shared" ref="G151:H162" si="16">G136+G117</f>
        <v>0</v>
      </c>
      <c r="H151" s="130">
        <f t="shared" si="16"/>
        <v>0</v>
      </c>
      <c r="I151" s="131" t="str">
        <f t="shared" si="14"/>
        <v/>
      </c>
      <c r="J151" s="130">
        <f t="shared" si="15"/>
        <v>0</v>
      </c>
      <c r="K151" s="10"/>
      <c r="L151" s="10"/>
    </row>
    <row r="152" spans="1:12" s="37" customFormat="1" x14ac:dyDescent="0.25">
      <c r="A152" s="127"/>
      <c r="B152" s="127"/>
      <c r="C152" s="127"/>
      <c r="D152" s="127"/>
      <c r="E152" s="128" t="s">
        <v>284</v>
      </c>
      <c r="F152" s="129" t="s">
        <v>292</v>
      </c>
      <c r="G152" s="130">
        <f t="shared" si="16"/>
        <v>0</v>
      </c>
      <c r="H152" s="130">
        <f t="shared" si="16"/>
        <v>0</v>
      </c>
      <c r="I152" s="131" t="str">
        <f t="shared" si="14"/>
        <v/>
      </c>
      <c r="J152" s="130">
        <f t="shared" si="15"/>
        <v>0</v>
      </c>
      <c r="K152" s="10"/>
      <c r="L152" s="10"/>
    </row>
    <row r="153" spans="1:12" s="37" customFormat="1" x14ac:dyDescent="0.25">
      <c r="A153" s="127"/>
      <c r="B153" s="127"/>
      <c r="C153" s="127"/>
      <c r="D153" s="127"/>
      <c r="E153" s="128" t="s">
        <v>159</v>
      </c>
      <c r="F153" s="129" t="s">
        <v>45</v>
      </c>
      <c r="G153" s="130">
        <f t="shared" si="16"/>
        <v>0</v>
      </c>
      <c r="H153" s="130">
        <f t="shared" si="16"/>
        <v>0</v>
      </c>
      <c r="I153" s="131" t="str">
        <f t="shared" si="14"/>
        <v/>
      </c>
      <c r="J153" s="130">
        <f t="shared" si="15"/>
        <v>0</v>
      </c>
      <c r="K153" s="10"/>
      <c r="L153" s="10"/>
    </row>
    <row r="154" spans="1:12" s="37" customFormat="1" x14ac:dyDescent="0.25">
      <c r="A154" s="127"/>
      <c r="B154" s="127"/>
      <c r="C154" s="127"/>
      <c r="D154" s="127"/>
      <c r="E154" s="128" t="s">
        <v>160</v>
      </c>
      <c r="F154" s="129" t="s">
        <v>46</v>
      </c>
      <c r="G154" s="130">
        <f t="shared" si="16"/>
        <v>0</v>
      </c>
      <c r="H154" s="130">
        <f t="shared" si="16"/>
        <v>0</v>
      </c>
      <c r="I154" s="131" t="str">
        <f t="shared" si="14"/>
        <v/>
      </c>
      <c r="J154" s="130">
        <f t="shared" si="15"/>
        <v>0</v>
      </c>
      <c r="K154" s="10"/>
      <c r="L154" s="10"/>
    </row>
    <row r="155" spans="1:12" s="37" customFormat="1" ht="27" x14ac:dyDescent="0.25">
      <c r="A155" s="127"/>
      <c r="B155" s="127"/>
      <c r="C155" s="127"/>
      <c r="D155" s="127"/>
      <c r="E155" s="128" t="s">
        <v>162</v>
      </c>
      <c r="F155" s="129" t="s">
        <v>61</v>
      </c>
      <c r="G155" s="130">
        <f t="shared" si="16"/>
        <v>0</v>
      </c>
      <c r="H155" s="130">
        <f t="shared" si="16"/>
        <v>0</v>
      </c>
      <c r="I155" s="131" t="str">
        <f t="shared" si="14"/>
        <v/>
      </c>
      <c r="J155" s="130">
        <f t="shared" si="15"/>
        <v>0</v>
      </c>
      <c r="K155" s="10"/>
      <c r="L155" s="10"/>
    </row>
    <row r="156" spans="1:12" s="37" customFormat="1" ht="27" x14ac:dyDescent="0.25">
      <c r="A156" s="127"/>
      <c r="B156" s="127"/>
      <c r="C156" s="127"/>
      <c r="D156" s="127"/>
      <c r="E156" s="128" t="s">
        <v>285</v>
      </c>
      <c r="F156" s="129" t="s">
        <v>293</v>
      </c>
      <c r="G156" s="130">
        <f t="shared" si="16"/>
        <v>0</v>
      </c>
      <c r="H156" s="130">
        <f t="shared" si="16"/>
        <v>0</v>
      </c>
      <c r="I156" s="131" t="str">
        <f t="shared" si="14"/>
        <v/>
      </c>
      <c r="J156" s="130">
        <f t="shared" si="15"/>
        <v>0</v>
      </c>
      <c r="K156" s="10"/>
      <c r="L156" s="10"/>
    </row>
    <row r="157" spans="1:12" s="37" customFormat="1" x14ac:dyDescent="0.25">
      <c r="A157" s="127"/>
      <c r="B157" s="127"/>
      <c r="C157" s="127"/>
      <c r="D157" s="127"/>
      <c r="E157" s="128" t="s">
        <v>286</v>
      </c>
      <c r="F157" s="129" t="s">
        <v>47</v>
      </c>
      <c r="G157" s="130">
        <f t="shared" si="16"/>
        <v>0</v>
      </c>
      <c r="H157" s="130">
        <f t="shared" si="16"/>
        <v>0</v>
      </c>
      <c r="I157" s="131" t="str">
        <f t="shared" si="14"/>
        <v/>
      </c>
      <c r="J157" s="130">
        <f t="shared" si="15"/>
        <v>0</v>
      </c>
      <c r="K157" s="10"/>
      <c r="L157" s="10"/>
    </row>
    <row r="158" spans="1:12" s="37" customFormat="1" x14ac:dyDescent="0.25">
      <c r="A158" s="127"/>
      <c r="B158" s="127"/>
      <c r="C158" s="127"/>
      <c r="D158" s="127"/>
      <c r="E158" s="128" t="s">
        <v>287</v>
      </c>
      <c r="F158" s="129" t="s">
        <v>294</v>
      </c>
      <c r="G158" s="130">
        <f t="shared" si="16"/>
        <v>0</v>
      </c>
      <c r="H158" s="130">
        <f t="shared" si="16"/>
        <v>0</v>
      </c>
      <c r="I158" s="131" t="str">
        <f t="shared" si="14"/>
        <v/>
      </c>
      <c r="J158" s="130">
        <f t="shared" si="15"/>
        <v>0</v>
      </c>
      <c r="K158" s="10"/>
      <c r="L158" s="10"/>
    </row>
    <row r="159" spans="1:12" s="37" customFormat="1" ht="27" x14ac:dyDescent="0.25">
      <c r="A159" s="127"/>
      <c r="B159" s="127"/>
      <c r="C159" s="127"/>
      <c r="D159" s="127"/>
      <c r="E159" s="128" t="s">
        <v>288</v>
      </c>
      <c r="F159" s="129" t="s">
        <v>295</v>
      </c>
      <c r="G159" s="130">
        <f t="shared" si="16"/>
        <v>0</v>
      </c>
      <c r="H159" s="130">
        <f t="shared" si="16"/>
        <v>0</v>
      </c>
      <c r="I159" s="131" t="str">
        <f t="shared" si="14"/>
        <v/>
      </c>
      <c r="J159" s="130">
        <f t="shared" si="15"/>
        <v>0</v>
      </c>
      <c r="K159" s="10"/>
      <c r="L159" s="10"/>
    </row>
    <row r="160" spans="1:12" s="37" customFormat="1" ht="27" x14ac:dyDescent="0.25">
      <c r="A160" s="127"/>
      <c r="B160" s="127"/>
      <c r="C160" s="127"/>
      <c r="D160" s="127"/>
      <c r="E160" s="128" t="s">
        <v>289</v>
      </c>
      <c r="F160" s="129" t="s">
        <v>62</v>
      </c>
      <c r="G160" s="130">
        <f t="shared" si="16"/>
        <v>0</v>
      </c>
      <c r="H160" s="130">
        <f t="shared" si="16"/>
        <v>0</v>
      </c>
      <c r="I160" s="131" t="str">
        <f t="shared" si="14"/>
        <v/>
      </c>
      <c r="J160" s="130">
        <f t="shared" si="15"/>
        <v>0</v>
      </c>
      <c r="K160" s="10"/>
      <c r="L160" s="10"/>
    </row>
    <row r="161" spans="1:12" s="37" customFormat="1" ht="27" x14ac:dyDescent="0.25">
      <c r="A161" s="127"/>
      <c r="B161" s="127"/>
      <c r="C161" s="127"/>
      <c r="D161" s="127"/>
      <c r="E161" s="128" t="s">
        <v>290</v>
      </c>
      <c r="F161" s="129" t="s">
        <v>296</v>
      </c>
      <c r="G161" s="130">
        <f t="shared" si="16"/>
        <v>0</v>
      </c>
      <c r="H161" s="130">
        <f t="shared" si="16"/>
        <v>0</v>
      </c>
      <c r="I161" s="131" t="str">
        <f t="shared" si="14"/>
        <v/>
      </c>
      <c r="J161" s="130">
        <f t="shared" si="15"/>
        <v>0</v>
      </c>
      <c r="K161" s="10"/>
      <c r="L161" s="10"/>
    </row>
    <row r="162" spans="1:12" s="37" customFormat="1" ht="27.75" thickBot="1" x14ac:dyDescent="0.3">
      <c r="A162" s="132"/>
      <c r="B162" s="132"/>
      <c r="C162" s="132"/>
      <c r="D162" s="132"/>
      <c r="E162" s="133" t="s">
        <v>291</v>
      </c>
      <c r="F162" s="134" t="s">
        <v>297</v>
      </c>
      <c r="G162" s="130">
        <f t="shared" si="16"/>
        <v>0</v>
      </c>
      <c r="H162" s="130">
        <f t="shared" si="16"/>
        <v>0</v>
      </c>
      <c r="I162" s="136" t="str">
        <f t="shared" si="14"/>
        <v/>
      </c>
      <c r="J162" s="135">
        <f t="shared" si="15"/>
        <v>0</v>
      </c>
      <c r="K162" s="10"/>
      <c r="L162" s="10"/>
    </row>
    <row r="163" spans="1:12" ht="15.75" thickBot="1" x14ac:dyDescent="0.3">
      <c r="A163" s="68"/>
      <c r="B163" s="69"/>
      <c r="C163" s="69"/>
      <c r="D163" s="69"/>
      <c r="E163" s="69"/>
      <c r="F163" s="70" t="s">
        <v>56</v>
      </c>
      <c r="G163" s="71">
        <f>SUM(G150:G162)</f>
        <v>0</v>
      </c>
      <c r="H163" s="71">
        <f>SUM(H150:H162)</f>
        <v>0</v>
      </c>
      <c r="I163" s="85" t="str">
        <f t="shared" si="12"/>
        <v/>
      </c>
      <c r="J163" s="71">
        <f>H163-G163</f>
        <v>0</v>
      </c>
      <c r="K163" s="10"/>
      <c r="L163" s="10"/>
    </row>
    <row r="164" spans="1:12" x14ac:dyDescent="0.25">
      <c r="A164" s="20"/>
      <c r="B164" s="15" t="s">
        <v>57</v>
      </c>
      <c r="C164" s="32"/>
      <c r="D164" s="20"/>
      <c r="E164" s="32"/>
      <c r="F164" s="31" t="s">
        <v>58</v>
      </c>
      <c r="G164" s="20"/>
      <c r="H164" s="20"/>
      <c r="I164" s="80" t="str">
        <f t="shared" si="12"/>
        <v/>
      </c>
      <c r="J164" s="20"/>
      <c r="K164" s="10"/>
      <c r="L164" s="10"/>
    </row>
    <row r="165" spans="1:12" ht="30.75" customHeight="1" x14ac:dyDescent="0.25">
      <c r="A165" s="6"/>
      <c r="B165" s="4"/>
      <c r="C165" s="7">
        <v>160</v>
      </c>
      <c r="D165" s="6"/>
      <c r="E165" s="6"/>
      <c r="F165" s="8" t="s">
        <v>59</v>
      </c>
      <c r="G165" s="240"/>
      <c r="H165" s="240"/>
      <c r="I165" s="76" t="str">
        <f t="shared" si="12"/>
        <v/>
      </c>
      <c r="J165" s="6"/>
      <c r="K165" s="10"/>
      <c r="L165" s="10"/>
    </row>
    <row r="166" spans="1:12" x14ac:dyDescent="0.25">
      <c r="A166" s="6"/>
      <c r="B166" s="4"/>
      <c r="C166" s="7"/>
      <c r="D166" s="6">
        <v>51</v>
      </c>
      <c r="E166" s="6">
        <v>411</v>
      </c>
      <c r="F166" s="9" t="s">
        <v>10</v>
      </c>
      <c r="G166" s="240"/>
      <c r="H166" s="240"/>
      <c r="I166" s="76" t="str">
        <f t="shared" si="12"/>
        <v/>
      </c>
      <c r="J166" s="6">
        <f t="shared" ref="J166:J177" si="17">H166-G166</f>
        <v>0</v>
      </c>
      <c r="K166" s="10"/>
      <c r="L166" s="10"/>
    </row>
    <row r="167" spans="1:12" ht="18" customHeight="1" x14ac:dyDescent="0.25">
      <c r="A167" s="6"/>
      <c r="B167" s="4"/>
      <c r="C167" s="7"/>
      <c r="D167" s="6">
        <v>52</v>
      </c>
      <c r="E167" s="6">
        <v>412</v>
      </c>
      <c r="F167" s="9" t="s">
        <v>11</v>
      </c>
      <c r="G167" s="240"/>
      <c r="H167" s="240"/>
      <c r="I167" s="76" t="str">
        <f t="shared" si="12"/>
        <v/>
      </c>
      <c r="J167" s="6">
        <f t="shared" si="17"/>
        <v>0</v>
      </c>
      <c r="K167" s="10"/>
      <c r="L167" s="10"/>
    </row>
    <row r="168" spans="1:12" x14ac:dyDescent="0.25">
      <c r="A168" s="6"/>
      <c r="B168" s="4"/>
      <c r="C168" s="7"/>
      <c r="D168" s="6">
        <v>53</v>
      </c>
      <c r="E168" s="6">
        <v>413</v>
      </c>
      <c r="F168" s="9" t="s">
        <v>12</v>
      </c>
      <c r="G168" s="240"/>
      <c r="H168" s="240"/>
      <c r="I168" s="76" t="str">
        <f t="shared" si="12"/>
        <v/>
      </c>
      <c r="J168" s="6">
        <f t="shared" si="17"/>
        <v>0</v>
      </c>
      <c r="K168" s="10"/>
      <c r="L168" s="10"/>
    </row>
    <row r="169" spans="1:12" x14ac:dyDescent="0.25">
      <c r="A169" s="6"/>
      <c r="B169" s="4"/>
      <c r="C169" s="7"/>
      <c r="D169" s="6">
        <v>54</v>
      </c>
      <c r="E169" s="6">
        <v>414</v>
      </c>
      <c r="F169" s="9" t="s">
        <v>13</v>
      </c>
      <c r="G169" s="240"/>
      <c r="H169" s="240"/>
      <c r="I169" s="76" t="str">
        <f t="shared" si="12"/>
        <v/>
      </c>
      <c r="J169" s="6">
        <f t="shared" si="17"/>
        <v>0</v>
      </c>
      <c r="K169" s="10"/>
      <c r="L169" s="10"/>
    </row>
    <row r="170" spans="1:12" x14ac:dyDescent="0.25">
      <c r="A170" s="6"/>
      <c r="B170" s="4"/>
      <c r="C170" s="7"/>
      <c r="D170" s="6">
        <v>55</v>
      </c>
      <c r="E170" s="6">
        <v>415</v>
      </c>
      <c r="F170" s="9" t="s">
        <v>14</v>
      </c>
      <c r="G170" s="240"/>
      <c r="H170" s="240"/>
      <c r="I170" s="76" t="str">
        <f t="shared" si="12"/>
        <v/>
      </c>
      <c r="J170" s="6">
        <f t="shared" si="17"/>
        <v>0</v>
      </c>
      <c r="K170" s="10"/>
      <c r="L170" s="10"/>
    </row>
    <row r="171" spans="1:12" ht="27" x14ac:dyDescent="0.25">
      <c r="A171" s="6"/>
      <c r="B171" s="4"/>
      <c r="C171" s="7"/>
      <c r="D171" s="6">
        <v>56</v>
      </c>
      <c r="E171" s="6">
        <v>416</v>
      </c>
      <c r="F171" s="9" t="s">
        <v>15</v>
      </c>
      <c r="G171" s="240"/>
      <c r="H171" s="240"/>
      <c r="I171" s="76" t="str">
        <f t="shared" si="12"/>
        <v/>
      </c>
      <c r="J171" s="6">
        <f t="shared" si="17"/>
        <v>0</v>
      </c>
      <c r="K171" s="10"/>
      <c r="L171" s="10"/>
    </row>
    <row r="172" spans="1:12" x14ac:dyDescent="0.25">
      <c r="A172" s="6"/>
      <c r="B172" s="4"/>
      <c r="C172" s="7"/>
      <c r="D172" s="6">
        <v>57</v>
      </c>
      <c r="E172" s="6">
        <v>421</v>
      </c>
      <c r="F172" s="9" t="s">
        <v>32</v>
      </c>
      <c r="G172" s="240"/>
      <c r="H172" s="240"/>
      <c r="I172" s="76" t="str">
        <f t="shared" si="12"/>
        <v/>
      </c>
      <c r="J172" s="6">
        <f t="shared" si="17"/>
        <v>0</v>
      </c>
      <c r="K172" s="10"/>
      <c r="L172" s="10"/>
    </row>
    <row r="173" spans="1:12" x14ac:dyDescent="0.25">
      <c r="A173" s="6"/>
      <c r="B173" s="4"/>
      <c r="C173" s="4"/>
      <c r="D173" s="6">
        <v>58</v>
      </c>
      <c r="E173" s="6">
        <v>423</v>
      </c>
      <c r="F173" s="9" t="s">
        <v>34</v>
      </c>
      <c r="G173" s="240"/>
      <c r="H173" s="240"/>
      <c r="I173" s="76" t="str">
        <f t="shared" si="12"/>
        <v/>
      </c>
      <c r="J173" s="6">
        <f t="shared" si="17"/>
        <v>0</v>
      </c>
      <c r="K173" s="10"/>
      <c r="L173" s="10"/>
    </row>
    <row r="174" spans="1:12" x14ac:dyDescent="0.25">
      <c r="A174" s="6"/>
      <c r="B174" s="4"/>
      <c r="C174" s="4"/>
      <c r="D174" s="6">
        <v>59</v>
      </c>
      <c r="E174" s="6">
        <v>425</v>
      </c>
      <c r="F174" s="9" t="s">
        <v>18</v>
      </c>
      <c r="G174" s="240"/>
      <c r="H174" s="240"/>
      <c r="I174" s="76" t="str">
        <f t="shared" si="12"/>
        <v/>
      </c>
      <c r="J174" s="6">
        <f t="shared" si="17"/>
        <v>0</v>
      </c>
      <c r="K174" s="10"/>
      <c r="L174" s="10"/>
    </row>
    <row r="175" spans="1:12" x14ac:dyDescent="0.25">
      <c r="A175" s="6"/>
      <c r="B175" s="6"/>
      <c r="C175" s="6"/>
      <c r="D175" s="6">
        <v>60</v>
      </c>
      <c r="E175" s="6">
        <v>426</v>
      </c>
      <c r="F175" s="9" t="s">
        <v>28</v>
      </c>
      <c r="G175" s="240"/>
      <c r="H175" s="240"/>
      <c r="I175" s="76" t="str">
        <f t="shared" si="12"/>
        <v/>
      </c>
      <c r="J175" s="6">
        <f t="shared" si="17"/>
        <v>0</v>
      </c>
      <c r="K175" s="10"/>
      <c r="L175" s="10"/>
    </row>
    <row r="176" spans="1:12" x14ac:dyDescent="0.25">
      <c r="A176" s="6"/>
      <c r="B176" s="6"/>
      <c r="C176" s="6"/>
      <c r="D176" s="6">
        <v>61</v>
      </c>
      <c r="E176" s="6">
        <v>511</v>
      </c>
      <c r="F176" s="9" t="s">
        <v>40</v>
      </c>
      <c r="G176" s="240"/>
      <c r="H176" s="240"/>
      <c r="I176" s="76" t="str">
        <f t="shared" si="12"/>
        <v/>
      </c>
      <c r="J176" s="6">
        <f t="shared" si="17"/>
        <v>0</v>
      </c>
      <c r="K176" s="10"/>
      <c r="L176" s="10"/>
    </row>
    <row r="177" spans="1:12" ht="15.75" thickBot="1" x14ac:dyDescent="0.3">
      <c r="A177" s="33"/>
      <c r="B177" s="33"/>
      <c r="C177" s="33"/>
      <c r="D177" s="33">
        <v>62</v>
      </c>
      <c r="E177" s="33">
        <v>512</v>
      </c>
      <c r="F177" s="34" t="s">
        <v>41</v>
      </c>
      <c r="G177" s="243"/>
      <c r="H177" s="243"/>
      <c r="I177" s="78" t="str">
        <f t="shared" si="12"/>
        <v/>
      </c>
      <c r="J177" s="33">
        <f t="shared" si="17"/>
        <v>0</v>
      </c>
      <c r="K177" s="10"/>
      <c r="L177" s="10"/>
    </row>
    <row r="178" spans="1:12" ht="27" x14ac:dyDescent="0.25">
      <c r="A178" s="149"/>
      <c r="B178" s="149"/>
      <c r="C178" s="149"/>
      <c r="D178" s="149"/>
      <c r="E178" s="151"/>
      <c r="F178" s="150" t="s">
        <v>164</v>
      </c>
      <c r="G178" s="246"/>
      <c r="H178" s="246"/>
      <c r="I178" s="115" t="str">
        <f t="shared" si="12"/>
        <v/>
      </c>
      <c r="J178" s="149"/>
      <c r="K178" s="10"/>
      <c r="L178" s="10"/>
    </row>
    <row r="179" spans="1:12" s="37" customFormat="1" x14ac:dyDescent="0.25">
      <c r="A179" s="28"/>
      <c r="B179" s="28"/>
      <c r="C179" s="28"/>
      <c r="D179" s="28"/>
      <c r="E179" s="35" t="s">
        <v>154</v>
      </c>
      <c r="F179" s="123" t="s">
        <v>21</v>
      </c>
      <c r="G179" s="240"/>
      <c r="H179" s="240"/>
      <c r="I179" s="76" t="str">
        <f t="shared" si="12"/>
        <v/>
      </c>
      <c r="J179" s="6">
        <f t="shared" ref="J179:J191" si="18">H179-G179</f>
        <v>0</v>
      </c>
      <c r="K179" s="10"/>
      <c r="L179" s="10"/>
    </row>
    <row r="180" spans="1:12" s="37" customFormat="1" x14ac:dyDescent="0.25">
      <c r="A180" s="28"/>
      <c r="B180" s="28"/>
      <c r="C180" s="28"/>
      <c r="D180" s="28"/>
      <c r="E180" s="35" t="s">
        <v>161</v>
      </c>
      <c r="F180" s="123" t="s">
        <v>60</v>
      </c>
      <c r="G180" s="240"/>
      <c r="H180" s="240"/>
      <c r="I180" s="76" t="str">
        <f t="shared" si="12"/>
        <v/>
      </c>
      <c r="J180" s="6">
        <f t="shared" si="18"/>
        <v>0</v>
      </c>
      <c r="K180" s="10"/>
      <c r="L180" s="10"/>
    </row>
    <row r="181" spans="1:12" s="37" customFormat="1" x14ac:dyDescent="0.25">
      <c r="A181" s="28"/>
      <c r="B181" s="28"/>
      <c r="C181" s="28"/>
      <c r="D181" s="28"/>
      <c r="E181" s="35" t="s">
        <v>284</v>
      </c>
      <c r="F181" s="123" t="s">
        <v>292</v>
      </c>
      <c r="G181" s="240"/>
      <c r="H181" s="240"/>
      <c r="I181" s="76" t="str">
        <f t="shared" si="12"/>
        <v/>
      </c>
      <c r="J181" s="6">
        <f t="shared" si="18"/>
        <v>0</v>
      </c>
      <c r="K181" s="10"/>
      <c r="L181" s="10"/>
    </row>
    <row r="182" spans="1:12" s="37" customFormat="1" x14ac:dyDescent="0.25">
      <c r="A182" s="28"/>
      <c r="B182" s="28"/>
      <c r="C182" s="28"/>
      <c r="D182" s="28"/>
      <c r="E182" s="35" t="s">
        <v>159</v>
      </c>
      <c r="F182" s="123" t="s">
        <v>45</v>
      </c>
      <c r="G182" s="240"/>
      <c r="H182" s="240"/>
      <c r="I182" s="76" t="str">
        <f t="shared" si="12"/>
        <v/>
      </c>
      <c r="J182" s="6">
        <f t="shared" si="18"/>
        <v>0</v>
      </c>
      <c r="K182" s="10"/>
      <c r="L182" s="10"/>
    </row>
    <row r="183" spans="1:12" s="37" customFormat="1" x14ac:dyDescent="0.25">
      <c r="A183" s="28"/>
      <c r="B183" s="28"/>
      <c r="C183" s="28"/>
      <c r="D183" s="28"/>
      <c r="E183" s="35" t="s">
        <v>160</v>
      </c>
      <c r="F183" s="123" t="s">
        <v>46</v>
      </c>
      <c r="G183" s="240"/>
      <c r="H183" s="240"/>
      <c r="I183" s="76" t="str">
        <f t="shared" si="12"/>
        <v/>
      </c>
      <c r="J183" s="6">
        <f t="shared" si="18"/>
        <v>0</v>
      </c>
      <c r="K183" s="10"/>
      <c r="L183" s="10"/>
    </row>
    <row r="184" spans="1:12" s="37" customFormat="1" ht="27" x14ac:dyDescent="0.25">
      <c r="A184" s="28"/>
      <c r="B184" s="28"/>
      <c r="C184" s="28"/>
      <c r="D184" s="28"/>
      <c r="E184" s="35" t="s">
        <v>162</v>
      </c>
      <c r="F184" s="123" t="s">
        <v>61</v>
      </c>
      <c r="G184" s="240"/>
      <c r="H184" s="240"/>
      <c r="I184" s="76" t="str">
        <f t="shared" si="12"/>
        <v/>
      </c>
      <c r="J184" s="6">
        <f t="shared" si="18"/>
        <v>0</v>
      </c>
      <c r="K184" s="10"/>
      <c r="L184" s="10"/>
    </row>
    <row r="185" spans="1:12" s="37" customFormat="1" ht="27" x14ac:dyDescent="0.25">
      <c r="A185" s="28"/>
      <c r="B185" s="28"/>
      <c r="C185" s="28"/>
      <c r="D185" s="28"/>
      <c r="E185" s="35" t="s">
        <v>285</v>
      </c>
      <c r="F185" s="123" t="s">
        <v>293</v>
      </c>
      <c r="G185" s="240"/>
      <c r="H185" s="240"/>
      <c r="I185" s="76" t="str">
        <f t="shared" si="12"/>
        <v/>
      </c>
      <c r="J185" s="6">
        <f t="shared" si="18"/>
        <v>0</v>
      </c>
      <c r="K185" s="10"/>
      <c r="L185" s="10"/>
    </row>
    <row r="186" spans="1:12" s="37" customFormat="1" x14ac:dyDescent="0.25">
      <c r="A186" s="28"/>
      <c r="B186" s="28"/>
      <c r="C186" s="28"/>
      <c r="D186" s="28"/>
      <c r="E186" s="35" t="s">
        <v>286</v>
      </c>
      <c r="F186" s="123" t="s">
        <v>47</v>
      </c>
      <c r="G186" s="240"/>
      <c r="H186" s="240"/>
      <c r="I186" s="76" t="str">
        <f t="shared" si="12"/>
        <v/>
      </c>
      <c r="J186" s="6">
        <f t="shared" si="18"/>
        <v>0</v>
      </c>
      <c r="K186" s="10"/>
      <c r="L186" s="10"/>
    </row>
    <row r="187" spans="1:12" s="37" customFormat="1" x14ac:dyDescent="0.25">
      <c r="A187" s="28"/>
      <c r="B187" s="28"/>
      <c r="C187" s="28"/>
      <c r="D187" s="28"/>
      <c r="E187" s="35" t="s">
        <v>287</v>
      </c>
      <c r="F187" s="123" t="s">
        <v>294</v>
      </c>
      <c r="G187" s="240"/>
      <c r="H187" s="240"/>
      <c r="I187" s="76" t="str">
        <f t="shared" si="12"/>
        <v/>
      </c>
      <c r="J187" s="6">
        <f t="shared" si="18"/>
        <v>0</v>
      </c>
      <c r="K187" s="10"/>
      <c r="L187" s="10"/>
    </row>
    <row r="188" spans="1:12" s="37" customFormat="1" ht="27" x14ac:dyDescent="0.25">
      <c r="A188" s="28"/>
      <c r="B188" s="28"/>
      <c r="C188" s="28"/>
      <c r="D188" s="28"/>
      <c r="E188" s="35" t="s">
        <v>288</v>
      </c>
      <c r="F188" s="123" t="s">
        <v>295</v>
      </c>
      <c r="G188" s="240"/>
      <c r="H188" s="240"/>
      <c r="I188" s="76" t="str">
        <f t="shared" si="12"/>
        <v/>
      </c>
      <c r="J188" s="6">
        <f t="shared" si="18"/>
        <v>0</v>
      </c>
      <c r="K188" s="10"/>
      <c r="L188" s="10"/>
    </row>
    <row r="189" spans="1:12" s="37" customFormat="1" ht="27" x14ac:dyDescent="0.25">
      <c r="A189" s="28"/>
      <c r="B189" s="28"/>
      <c r="C189" s="28"/>
      <c r="D189" s="28"/>
      <c r="E189" s="35" t="s">
        <v>289</v>
      </c>
      <c r="F189" s="123" t="s">
        <v>62</v>
      </c>
      <c r="G189" s="240"/>
      <c r="H189" s="240"/>
      <c r="I189" s="76" t="str">
        <f t="shared" si="12"/>
        <v/>
      </c>
      <c r="J189" s="6">
        <f t="shared" si="18"/>
        <v>0</v>
      </c>
      <c r="K189" s="10"/>
      <c r="L189" s="10"/>
    </row>
    <row r="190" spans="1:12" s="37" customFormat="1" ht="27" x14ac:dyDescent="0.25">
      <c r="A190" s="28"/>
      <c r="B190" s="28"/>
      <c r="C190" s="28"/>
      <c r="D190" s="28"/>
      <c r="E190" s="35" t="s">
        <v>290</v>
      </c>
      <c r="F190" s="123" t="s">
        <v>296</v>
      </c>
      <c r="G190" s="240"/>
      <c r="H190" s="240"/>
      <c r="I190" s="76" t="str">
        <f t="shared" si="12"/>
        <v/>
      </c>
      <c r="J190" s="6">
        <f t="shared" si="18"/>
        <v>0</v>
      </c>
      <c r="K190" s="10"/>
      <c r="L190" s="10"/>
    </row>
    <row r="191" spans="1:12" s="37" customFormat="1" ht="27.75" thickBot="1" x14ac:dyDescent="0.3">
      <c r="A191" s="34"/>
      <c r="B191" s="34"/>
      <c r="C191" s="34"/>
      <c r="D191" s="34"/>
      <c r="E191" s="124" t="s">
        <v>291</v>
      </c>
      <c r="F191" s="125" t="s">
        <v>297</v>
      </c>
      <c r="G191" s="243"/>
      <c r="H191" s="243"/>
      <c r="I191" s="78" t="str">
        <f t="shared" si="12"/>
        <v/>
      </c>
      <c r="J191" s="33">
        <f t="shared" si="18"/>
        <v>0</v>
      </c>
      <c r="K191" s="10"/>
      <c r="L191" s="10"/>
    </row>
    <row r="192" spans="1:12" ht="15.75" thickBot="1" x14ac:dyDescent="0.3">
      <c r="A192" s="47"/>
      <c r="B192" s="48"/>
      <c r="C192" s="48"/>
      <c r="D192" s="48"/>
      <c r="E192" s="48"/>
      <c r="F192" s="49" t="s">
        <v>63</v>
      </c>
      <c r="G192" s="50">
        <f>SUM(G179:G191)</f>
        <v>0</v>
      </c>
      <c r="H192" s="50">
        <f>SUM(H179:H191)</f>
        <v>0</v>
      </c>
      <c r="I192" s="79" t="str">
        <f t="shared" si="12"/>
        <v/>
      </c>
      <c r="J192" s="56">
        <f>H192-G192</f>
        <v>0</v>
      </c>
      <c r="K192" s="13"/>
      <c r="L192" s="13"/>
    </row>
    <row r="193" spans="1:12" ht="22.5" customHeight="1" x14ac:dyDescent="0.25">
      <c r="A193" s="149"/>
      <c r="B193" s="149"/>
      <c r="C193" s="149"/>
      <c r="D193" s="149"/>
      <c r="E193" s="149"/>
      <c r="F193" s="150" t="s">
        <v>64</v>
      </c>
      <c r="G193" s="149"/>
      <c r="H193" s="149"/>
      <c r="I193" s="115" t="str">
        <f t="shared" si="12"/>
        <v/>
      </c>
      <c r="J193" s="149"/>
      <c r="K193" s="10"/>
      <c r="L193" s="10"/>
    </row>
    <row r="194" spans="1:12" s="37" customFormat="1" x14ac:dyDescent="0.25">
      <c r="A194" s="127"/>
      <c r="B194" s="127"/>
      <c r="C194" s="127"/>
      <c r="D194" s="127"/>
      <c r="E194" s="128" t="s">
        <v>154</v>
      </c>
      <c r="F194" s="129" t="s">
        <v>21</v>
      </c>
      <c r="G194" s="130">
        <f>G179</f>
        <v>0</v>
      </c>
      <c r="H194" s="130">
        <f>H179</f>
        <v>0</v>
      </c>
      <c r="I194" s="131" t="str">
        <f t="shared" ref="I194:I206" si="19">IF(OR(ISBLANK(G194),G194=0),"",H194/G194)</f>
        <v/>
      </c>
      <c r="J194" s="130">
        <f t="shared" ref="J194:J206" si="20">H194-G194</f>
        <v>0</v>
      </c>
      <c r="K194" s="10"/>
      <c r="L194" s="10"/>
    </row>
    <row r="195" spans="1:12" s="37" customFormat="1" x14ac:dyDescent="0.25">
      <c r="A195" s="127"/>
      <c r="B195" s="127"/>
      <c r="C195" s="127"/>
      <c r="D195" s="127"/>
      <c r="E195" s="128" t="s">
        <v>161</v>
      </c>
      <c r="F195" s="129" t="s">
        <v>60</v>
      </c>
      <c r="G195" s="130">
        <f t="shared" ref="G195:H206" si="21">G180</f>
        <v>0</v>
      </c>
      <c r="H195" s="130">
        <f t="shared" si="21"/>
        <v>0</v>
      </c>
      <c r="I195" s="131" t="str">
        <f t="shared" si="19"/>
        <v/>
      </c>
      <c r="J195" s="130">
        <f t="shared" si="20"/>
        <v>0</v>
      </c>
      <c r="K195" s="10"/>
      <c r="L195" s="10"/>
    </row>
    <row r="196" spans="1:12" s="37" customFormat="1" x14ac:dyDescent="0.25">
      <c r="A196" s="127"/>
      <c r="B196" s="127"/>
      <c r="C196" s="127"/>
      <c r="D196" s="127"/>
      <c r="E196" s="128" t="s">
        <v>284</v>
      </c>
      <c r="F196" s="129" t="s">
        <v>292</v>
      </c>
      <c r="G196" s="130">
        <f t="shared" si="21"/>
        <v>0</v>
      </c>
      <c r="H196" s="130">
        <f t="shared" si="21"/>
        <v>0</v>
      </c>
      <c r="I196" s="131" t="str">
        <f t="shared" si="19"/>
        <v/>
      </c>
      <c r="J196" s="130">
        <f t="shared" si="20"/>
        <v>0</v>
      </c>
      <c r="K196" s="10"/>
      <c r="L196" s="10"/>
    </row>
    <row r="197" spans="1:12" s="37" customFormat="1" x14ac:dyDescent="0.25">
      <c r="A197" s="127"/>
      <c r="B197" s="127"/>
      <c r="C197" s="127"/>
      <c r="D197" s="127"/>
      <c r="E197" s="128" t="s">
        <v>159</v>
      </c>
      <c r="F197" s="129" t="s">
        <v>45</v>
      </c>
      <c r="G197" s="130">
        <f t="shared" si="21"/>
        <v>0</v>
      </c>
      <c r="H197" s="130">
        <f t="shared" si="21"/>
        <v>0</v>
      </c>
      <c r="I197" s="131" t="str">
        <f t="shared" si="19"/>
        <v/>
      </c>
      <c r="J197" s="130">
        <f t="shared" si="20"/>
        <v>0</v>
      </c>
      <c r="K197" s="10"/>
      <c r="L197" s="10"/>
    </row>
    <row r="198" spans="1:12" s="37" customFormat="1" x14ac:dyDescent="0.25">
      <c r="A198" s="127"/>
      <c r="B198" s="127"/>
      <c r="C198" s="127"/>
      <c r="D198" s="127"/>
      <c r="E198" s="128" t="s">
        <v>160</v>
      </c>
      <c r="F198" s="129" t="s">
        <v>46</v>
      </c>
      <c r="G198" s="130">
        <f t="shared" si="21"/>
        <v>0</v>
      </c>
      <c r="H198" s="130">
        <f t="shared" si="21"/>
        <v>0</v>
      </c>
      <c r="I198" s="131" t="str">
        <f t="shared" si="19"/>
        <v/>
      </c>
      <c r="J198" s="130">
        <f t="shared" si="20"/>
        <v>0</v>
      </c>
      <c r="K198" s="10"/>
      <c r="L198" s="10"/>
    </row>
    <row r="199" spans="1:12" s="37" customFormat="1" ht="27" x14ac:dyDescent="0.25">
      <c r="A199" s="127"/>
      <c r="B199" s="127"/>
      <c r="C199" s="127"/>
      <c r="D199" s="127"/>
      <c r="E199" s="128" t="s">
        <v>162</v>
      </c>
      <c r="F199" s="129" t="s">
        <v>61</v>
      </c>
      <c r="G199" s="130">
        <f t="shared" si="21"/>
        <v>0</v>
      </c>
      <c r="H199" s="130">
        <f t="shared" si="21"/>
        <v>0</v>
      </c>
      <c r="I199" s="131" t="str">
        <f t="shared" si="19"/>
        <v/>
      </c>
      <c r="J199" s="130">
        <f t="shared" si="20"/>
        <v>0</v>
      </c>
      <c r="K199" s="10"/>
      <c r="L199" s="10"/>
    </row>
    <row r="200" spans="1:12" s="37" customFormat="1" ht="27" x14ac:dyDescent="0.25">
      <c r="A200" s="127"/>
      <c r="B200" s="127"/>
      <c r="C200" s="127"/>
      <c r="D200" s="127"/>
      <c r="E200" s="128" t="s">
        <v>285</v>
      </c>
      <c r="F200" s="129" t="s">
        <v>293</v>
      </c>
      <c r="G200" s="130">
        <f t="shared" si="21"/>
        <v>0</v>
      </c>
      <c r="H200" s="130">
        <f t="shared" si="21"/>
        <v>0</v>
      </c>
      <c r="I200" s="131" t="str">
        <f t="shared" si="19"/>
        <v/>
      </c>
      <c r="J200" s="130">
        <f t="shared" si="20"/>
        <v>0</v>
      </c>
      <c r="K200" s="10"/>
      <c r="L200" s="10"/>
    </row>
    <row r="201" spans="1:12" s="37" customFormat="1" x14ac:dyDescent="0.25">
      <c r="A201" s="127"/>
      <c r="B201" s="127"/>
      <c r="C201" s="127"/>
      <c r="D201" s="127"/>
      <c r="E201" s="128" t="s">
        <v>286</v>
      </c>
      <c r="F201" s="129" t="s">
        <v>47</v>
      </c>
      <c r="G201" s="130">
        <f t="shared" si="21"/>
        <v>0</v>
      </c>
      <c r="H201" s="130">
        <f t="shared" si="21"/>
        <v>0</v>
      </c>
      <c r="I201" s="131" t="str">
        <f t="shared" si="19"/>
        <v/>
      </c>
      <c r="J201" s="130">
        <f t="shared" si="20"/>
        <v>0</v>
      </c>
      <c r="K201" s="10"/>
      <c r="L201" s="10"/>
    </row>
    <row r="202" spans="1:12" s="37" customFormat="1" x14ac:dyDescent="0.25">
      <c r="A202" s="127"/>
      <c r="B202" s="127"/>
      <c r="C202" s="127"/>
      <c r="D202" s="127"/>
      <c r="E202" s="128" t="s">
        <v>287</v>
      </c>
      <c r="F202" s="129" t="s">
        <v>294</v>
      </c>
      <c r="G202" s="130">
        <f t="shared" si="21"/>
        <v>0</v>
      </c>
      <c r="H202" s="130">
        <f t="shared" si="21"/>
        <v>0</v>
      </c>
      <c r="I202" s="131" t="str">
        <f t="shared" si="19"/>
        <v/>
      </c>
      <c r="J202" s="130">
        <f t="shared" si="20"/>
        <v>0</v>
      </c>
      <c r="K202" s="10"/>
      <c r="L202" s="10"/>
    </row>
    <row r="203" spans="1:12" s="37" customFormat="1" ht="27" x14ac:dyDescent="0.25">
      <c r="A203" s="127"/>
      <c r="B203" s="127"/>
      <c r="C203" s="127"/>
      <c r="D203" s="127"/>
      <c r="E203" s="128" t="s">
        <v>288</v>
      </c>
      <c r="F203" s="129" t="s">
        <v>295</v>
      </c>
      <c r="G203" s="130">
        <f t="shared" si="21"/>
        <v>0</v>
      </c>
      <c r="H203" s="130">
        <f t="shared" si="21"/>
        <v>0</v>
      </c>
      <c r="I203" s="131" t="str">
        <f t="shared" si="19"/>
        <v/>
      </c>
      <c r="J203" s="130">
        <f t="shared" si="20"/>
        <v>0</v>
      </c>
      <c r="K203" s="10"/>
      <c r="L203" s="10"/>
    </row>
    <row r="204" spans="1:12" s="37" customFormat="1" ht="27" x14ac:dyDescent="0.25">
      <c r="A204" s="127"/>
      <c r="B204" s="127"/>
      <c r="C204" s="127"/>
      <c r="D204" s="127"/>
      <c r="E204" s="128" t="s">
        <v>289</v>
      </c>
      <c r="F204" s="129" t="s">
        <v>62</v>
      </c>
      <c r="G204" s="130">
        <f t="shared" si="21"/>
        <v>0</v>
      </c>
      <c r="H204" s="130">
        <f t="shared" si="21"/>
        <v>0</v>
      </c>
      <c r="I204" s="131" t="str">
        <f t="shared" si="19"/>
        <v/>
      </c>
      <c r="J204" s="130">
        <f t="shared" si="20"/>
        <v>0</v>
      </c>
      <c r="K204" s="10"/>
      <c r="L204" s="10"/>
    </row>
    <row r="205" spans="1:12" s="37" customFormat="1" ht="27" x14ac:dyDescent="0.25">
      <c r="A205" s="127"/>
      <c r="B205" s="127"/>
      <c r="C205" s="127"/>
      <c r="D205" s="127"/>
      <c r="E205" s="128" t="s">
        <v>290</v>
      </c>
      <c r="F205" s="129" t="s">
        <v>296</v>
      </c>
      <c r="G205" s="130">
        <f t="shared" si="21"/>
        <v>0</v>
      </c>
      <c r="H205" s="130">
        <f t="shared" si="21"/>
        <v>0</v>
      </c>
      <c r="I205" s="131" t="str">
        <f t="shared" si="19"/>
        <v/>
      </c>
      <c r="J205" s="130">
        <f t="shared" si="20"/>
        <v>0</v>
      </c>
      <c r="K205" s="10"/>
      <c r="L205" s="10"/>
    </row>
    <row r="206" spans="1:12" s="37" customFormat="1" ht="27.75" thickBot="1" x14ac:dyDescent="0.3">
      <c r="A206" s="132"/>
      <c r="B206" s="132"/>
      <c r="C206" s="132"/>
      <c r="D206" s="132"/>
      <c r="E206" s="133" t="s">
        <v>291</v>
      </c>
      <c r="F206" s="134" t="s">
        <v>297</v>
      </c>
      <c r="G206" s="130">
        <f t="shared" si="21"/>
        <v>0</v>
      </c>
      <c r="H206" s="130">
        <f t="shared" si="21"/>
        <v>0</v>
      </c>
      <c r="I206" s="136" t="str">
        <f t="shared" si="19"/>
        <v/>
      </c>
      <c r="J206" s="135">
        <f t="shared" si="20"/>
        <v>0</v>
      </c>
      <c r="K206" s="10"/>
      <c r="L206" s="10"/>
    </row>
    <row r="207" spans="1:12" ht="15.75" thickBot="1" x14ac:dyDescent="0.3">
      <c r="A207" s="68"/>
      <c r="B207" s="69"/>
      <c r="C207" s="69"/>
      <c r="D207" s="69"/>
      <c r="E207" s="69"/>
      <c r="F207" s="70" t="s">
        <v>65</v>
      </c>
      <c r="G207" s="71">
        <f>SUM(G194:G206)</f>
        <v>0</v>
      </c>
      <c r="H207" s="71">
        <f>SUM(H194:H206)</f>
        <v>0</v>
      </c>
      <c r="I207" s="85" t="str">
        <f t="shared" si="12"/>
        <v/>
      </c>
      <c r="J207" s="81">
        <f>H207-G207</f>
        <v>0</v>
      </c>
      <c r="K207" s="13"/>
      <c r="L207" s="13"/>
    </row>
    <row r="208" spans="1:12" x14ac:dyDescent="0.25">
      <c r="A208" s="20"/>
      <c r="B208" s="15" t="s">
        <v>66</v>
      </c>
      <c r="C208" s="15"/>
      <c r="D208" s="15"/>
      <c r="E208" s="15"/>
      <c r="F208" s="16" t="s">
        <v>67</v>
      </c>
      <c r="G208" s="20"/>
      <c r="H208" s="20"/>
      <c r="I208" s="80" t="str">
        <f t="shared" si="12"/>
        <v/>
      </c>
      <c r="J208" s="20"/>
      <c r="K208" s="10"/>
      <c r="L208" s="10"/>
    </row>
    <row r="209" spans="1:12" x14ac:dyDescent="0.25">
      <c r="A209" s="6"/>
      <c r="B209" s="4"/>
      <c r="C209" s="7">
        <v>911</v>
      </c>
      <c r="D209" s="7"/>
      <c r="E209" s="7"/>
      <c r="F209" s="8" t="s">
        <v>68</v>
      </c>
      <c r="G209" s="240"/>
      <c r="H209" s="240"/>
      <c r="I209" s="76" t="str">
        <f t="shared" si="12"/>
        <v/>
      </c>
      <c r="J209" s="6"/>
      <c r="K209" s="10"/>
      <c r="L209" s="10"/>
    </row>
    <row r="210" spans="1:12" x14ac:dyDescent="0.25">
      <c r="A210" s="6"/>
      <c r="B210" s="6"/>
      <c r="C210" s="6"/>
      <c r="D210" s="6">
        <v>63</v>
      </c>
      <c r="E210" s="6">
        <v>411</v>
      </c>
      <c r="F210" s="9" t="s">
        <v>10</v>
      </c>
      <c r="G210" s="240"/>
      <c r="H210" s="240"/>
      <c r="I210" s="76" t="str">
        <f t="shared" si="12"/>
        <v/>
      </c>
      <c r="J210" s="6">
        <f t="shared" ref="J210:J228" si="22">H210-G210</f>
        <v>0</v>
      </c>
      <c r="K210" s="10"/>
      <c r="L210" s="10"/>
    </row>
    <row r="211" spans="1:12" ht="18" customHeight="1" x14ac:dyDescent="0.25">
      <c r="A211" s="6"/>
      <c r="B211" s="6"/>
      <c r="C211" s="6"/>
      <c r="D211" s="6">
        <v>64</v>
      </c>
      <c r="E211" s="6">
        <v>412</v>
      </c>
      <c r="F211" s="9" t="s">
        <v>11</v>
      </c>
      <c r="G211" s="240"/>
      <c r="H211" s="240"/>
      <c r="I211" s="76" t="str">
        <f t="shared" si="12"/>
        <v/>
      </c>
      <c r="J211" s="6">
        <f t="shared" si="22"/>
        <v>0</v>
      </c>
      <c r="K211" s="10"/>
      <c r="L211" s="10"/>
    </row>
    <row r="212" spans="1:12" x14ac:dyDescent="0.25">
      <c r="A212" s="6"/>
      <c r="B212" s="6"/>
      <c r="C212" s="6"/>
      <c r="D212" s="6">
        <v>65</v>
      </c>
      <c r="E212" s="6">
        <v>413</v>
      </c>
      <c r="F212" s="9" t="s">
        <v>12</v>
      </c>
      <c r="G212" s="240"/>
      <c r="H212" s="240"/>
      <c r="I212" s="76" t="str">
        <f t="shared" si="12"/>
        <v/>
      </c>
      <c r="J212" s="6">
        <f t="shared" si="22"/>
        <v>0</v>
      </c>
      <c r="K212" s="10"/>
      <c r="L212" s="10"/>
    </row>
    <row r="213" spans="1:12" x14ac:dyDescent="0.25">
      <c r="A213" s="6"/>
      <c r="B213" s="6"/>
      <c r="C213" s="6"/>
      <c r="D213" s="6">
        <v>66</v>
      </c>
      <c r="E213" s="6">
        <v>414</v>
      </c>
      <c r="F213" s="9" t="s">
        <v>13</v>
      </c>
      <c r="G213" s="240"/>
      <c r="H213" s="240"/>
      <c r="I213" s="76" t="str">
        <f t="shared" si="12"/>
        <v/>
      </c>
      <c r="J213" s="6">
        <f t="shared" si="22"/>
        <v>0</v>
      </c>
      <c r="K213" s="10"/>
      <c r="L213" s="10"/>
    </row>
    <row r="214" spans="1:12" x14ac:dyDescent="0.25">
      <c r="A214" s="6"/>
      <c r="B214" s="6"/>
      <c r="C214" s="6"/>
      <c r="D214" s="6">
        <v>67</v>
      </c>
      <c r="E214" s="6">
        <v>415</v>
      </c>
      <c r="F214" s="9" t="s">
        <v>14</v>
      </c>
      <c r="G214" s="240"/>
      <c r="H214" s="240"/>
      <c r="I214" s="76" t="str">
        <f t="shared" si="12"/>
        <v/>
      </c>
      <c r="J214" s="6">
        <f t="shared" si="22"/>
        <v>0</v>
      </c>
      <c r="K214" s="10"/>
      <c r="L214" s="10"/>
    </row>
    <row r="215" spans="1:12" ht="27" x14ac:dyDescent="0.25">
      <c r="A215" s="6"/>
      <c r="B215" s="6"/>
      <c r="C215" s="6"/>
      <c r="D215" s="6">
        <v>68</v>
      </c>
      <c r="E215" s="6">
        <v>416</v>
      </c>
      <c r="F215" s="9" t="s">
        <v>15</v>
      </c>
      <c r="G215" s="240"/>
      <c r="H215" s="240"/>
      <c r="I215" s="76" t="str">
        <f t="shared" si="12"/>
        <v/>
      </c>
      <c r="J215" s="6">
        <f t="shared" si="22"/>
        <v>0</v>
      </c>
      <c r="K215" s="10"/>
      <c r="L215" s="10"/>
    </row>
    <row r="216" spans="1:12" x14ac:dyDescent="0.25">
      <c r="A216" s="6"/>
      <c r="B216" s="6"/>
      <c r="C216" s="6"/>
      <c r="D216" s="6">
        <v>69</v>
      </c>
      <c r="E216" s="6">
        <v>421</v>
      </c>
      <c r="F216" s="9" t="s">
        <v>32</v>
      </c>
      <c r="G216" s="240"/>
      <c r="H216" s="240"/>
      <c r="I216" s="76" t="str">
        <f t="shared" si="12"/>
        <v/>
      </c>
      <c r="J216" s="6">
        <f t="shared" si="22"/>
        <v>0</v>
      </c>
      <c r="K216" s="10"/>
      <c r="L216" s="10"/>
    </row>
    <row r="217" spans="1:12" x14ac:dyDescent="0.25">
      <c r="A217" s="6"/>
      <c r="B217" s="6"/>
      <c r="C217" s="6"/>
      <c r="D217" s="6">
        <v>70</v>
      </c>
      <c r="E217" s="6">
        <v>422</v>
      </c>
      <c r="F217" s="9" t="s">
        <v>33</v>
      </c>
      <c r="G217" s="240"/>
      <c r="H217" s="240"/>
      <c r="I217" s="76" t="str">
        <f t="shared" si="12"/>
        <v/>
      </c>
      <c r="J217" s="6">
        <f t="shared" si="22"/>
        <v>0</v>
      </c>
      <c r="K217" s="10"/>
      <c r="L217" s="10"/>
    </row>
    <row r="218" spans="1:12" x14ac:dyDescent="0.25">
      <c r="A218" s="6"/>
      <c r="B218" s="6"/>
      <c r="C218" s="6"/>
      <c r="D218" s="6">
        <v>71</v>
      </c>
      <c r="E218" s="6">
        <v>423</v>
      </c>
      <c r="F218" s="9" t="s">
        <v>34</v>
      </c>
      <c r="G218" s="240"/>
      <c r="H218" s="240"/>
      <c r="I218" s="76" t="str">
        <f t="shared" si="12"/>
        <v/>
      </c>
      <c r="J218" s="6">
        <f t="shared" si="22"/>
        <v>0</v>
      </c>
      <c r="K218" s="10"/>
      <c r="L218" s="10"/>
    </row>
    <row r="219" spans="1:12" x14ac:dyDescent="0.25">
      <c r="A219" s="6"/>
      <c r="B219" s="6"/>
      <c r="C219" s="6"/>
      <c r="D219" s="6">
        <v>72</v>
      </c>
      <c r="E219" s="6">
        <v>424</v>
      </c>
      <c r="F219" s="9" t="s">
        <v>69</v>
      </c>
      <c r="G219" s="240"/>
      <c r="H219" s="240"/>
      <c r="I219" s="76" t="str">
        <f t="shared" si="12"/>
        <v/>
      </c>
      <c r="J219" s="6">
        <f t="shared" si="22"/>
        <v>0</v>
      </c>
      <c r="K219" s="10"/>
      <c r="L219" s="10"/>
    </row>
    <row r="220" spans="1:12" ht="27" x14ac:dyDescent="0.25">
      <c r="A220" s="6"/>
      <c r="B220" s="6"/>
      <c r="C220" s="6"/>
      <c r="D220" s="6">
        <v>73</v>
      </c>
      <c r="E220" s="6">
        <v>425</v>
      </c>
      <c r="F220" s="9" t="s">
        <v>70</v>
      </c>
      <c r="G220" s="240"/>
      <c r="H220" s="240"/>
      <c r="I220" s="76" t="str">
        <f t="shared" si="12"/>
        <v/>
      </c>
      <c r="J220" s="6">
        <f t="shared" si="22"/>
        <v>0</v>
      </c>
      <c r="K220" s="10"/>
      <c r="L220" s="10"/>
    </row>
    <row r="221" spans="1:12" x14ac:dyDescent="0.25">
      <c r="A221" s="6"/>
      <c r="B221" s="6"/>
      <c r="C221" s="6"/>
      <c r="D221" s="6">
        <v>74</v>
      </c>
      <c r="E221" s="6">
        <v>426</v>
      </c>
      <c r="F221" s="9" t="s">
        <v>28</v>
      </c>
      <c r="G221" s="240"/>
      <c r="H221" s="240"/>
      <c r="I221" s="76" t="str">
        <f t="shared" si="12"/>
        <v/>
      </c>
      <c r="J221" s="6">
        <f t="shared" si="22"/>
        <v>0</v>
      </c>
      <c r="K221" s="10"/>
      <c r="L221" s="10"/>
    </row>
    <row r="222" spans="1:12" x14ac:dyDescent="0.25">
      <c r="A222" s="6"/>
      <c r="B222" s="6"/>
      <c r="C222" s="6"/>
      <c r="D222" s="6">
        <v>75</v>
      </c>
      <c r="E222" s="6">
        <v>465</v>
      </c>
      <c r="F222" s="9" t="s">
        <v>36</v>
      </c>
      <c r="G222" s="240"/>
      <c r="H222" s="240"/>
      <c r="I222" s="76" t="str">
        <f t="shared" si="12"/>
        <v/>
      </c>
      <c r="J222" s="6">
        <f t="shared" si="22"/>
        <v>0</v>
      </c>
      <c r="K222" s="10"/>
      <c r="L222" s="10"/>
    </row>
    <row r="223" spans="1:12" x14ac:dyDescent="0.25">
      <c r="A223" s="9"/>
      <c r="B223" s="6"/>
      <c r="C223" s="6"/>
      <c r="D223" s="6">
        <v>76</v>
      </c>
      <c r="E223" s="6">
        <v>482</v>
      </c>
      <c r="F223" s="9" t="s">
        <v>71</v>
      </c>
      <c r="G223" s="240"/>
      <c r="H223" s="240"/>
      <c r="I223" s="76" t="str">
        <f t="shared" si="12"/>
        <v/>
      </c>
      <c r="J223" s="6">
        <f t="shared" si="22"/>
        <v>0</v>
      </c>
      <c r="K223" s="10"/>
      <c r="L223" s="10"/>
    </row>
    <row r="224" spans="1:12" ht="27" x14ac:dyDescent="0.25">
      <c r="A224" s="6"/>
      <c r="B224" s="6"/>
      <c r="C224" s="6"/>
      <c r="D224" s="6">
        <v>77</v>
      </c>
      <c r="E224" s="6">
        <v>483</v>
      </c>
      <c r="F224" s="9" t="s">
        <v>72</v>
      </c>
      <c r="G224" s="240"/>
      <c r="H224" s="240"/>
      <c r="I224" s="76" t="str">
        <f t="shared" si="12"/>
        <v/>
      </c>
      <c r="J224" s="6">
        <f t="shared" si="22"/>
        <v>0</v>
      </c>
      <c r="K224" s="10"/>
      <c r="L224" s="10"/>
    </row>
    <row r="225" spans="1:12" x14ac:dyDescent="0.25">
      <c r="A225" s="6"/>
      <c r="B225" s="6"/>
      <c r="C225" s="6"/>
      <c r="D225" s="6">
        <v>78</v>
      </c>
      <c r="E225" s="6">
        <v>511</v>
      </c>
      <c r="F225" s="9" t="s">
        <v>40</v>
      </c>
      <c r="G225" s="240"/>
      <c r="H225" s="240"/>
      <c r="I225" s="76" t="str">
        <f t="shared" si="12"/>
        <v/>
      </c>
      <c r="J225" s="6">
        <f t="shared" si="22"/>
        <v>0</v>
      </c>
      <c r="K225" s="10"/>
      <c r="L225" s="10"/>
    </row>
    <row r="226" spans="1:12" x14ac:dyDescent="0.25">
      <c r="A226" s="6"/>
      <c r="B226" s="6"/>
      <c r="C226" s="6"/>
      <c r="D226" s="6">
        <v>79</v>
      </c>
      <c r="E226" s="6">
        <v>512</v>
      </c>
      <c r="F226" s="9" t="s">
        <v>41</v>
      </c>
      <c r="G226" s="240"/>
      <c r="H226" s="240"/>
      <c r="I226" s="76" t="str">
        <f t="shared" si="12"/>
        <v/>
      </c>
      <c r="J226" s="6">
        <f t="shared" si="22"/>
        <v>0</v>
      </c>
      <c r="K226" s="10"/>
      <c r="L226" s="10"/>
    </row>
    <row r="227" spans="1:12" x14ac:dyDescent="0.25">
      <c r="A227" s="6"/>
      <c r="B227" s="6"/>
      <c r="C227" s="6"/>
      <c r="D227" s="6">
        <v>80</v>
      </c>
      <c r="E227" s="6">
        <v>513</v>
      </c>
      <c r="F227" s="9" t="s">
        <v>42</v>
      </c>
      <c r="G227" s="240"/>
      <c r="H227" s="240"/>
      <c r="I227" s="76" t="str">
        <f t="shared" si="12"/>
        <v/>
      </c>
      <c r="J227" s="6">
        <f t="shared" si="22"/>
        <v>0</v>
      </c>
      <c r="K227" s="10"/>
      <c r="L227" s="10"/>
    </row>
    <row r="228" spans="1:12" ht="15.75" thickBot="1" x14ac:dyDescent="0.3">
      <c r="A228" s="33"/>
      <c r="B228" s="33"/>
      <c r="C228" s="33"/>
      <c r="D228" s="33">
        <v>81</v>
      </c>
      <c r="E228" s="33">
        <v>515</v>
      </c>
      <c r="F228" s="34" t="s">
        <v>73</v>
      </c>
      <c r="G228" s="243"/>
      <c r="H228" s="243"/>
      <c r="I228" s="78" t="str">
        <f t="shared" si="12"/>
        <v/>
      </c>
      <c r="J228" s="33">
        <f t="shared" si="22"/>
        <v>0</v>
      </c>
      <c r="K228" s="10"/>
      <c r="L228" s="10"/>
    </row>
    <row r="229" spans="1:12" ht="27" x14ac:dyDescent="0.25">
      <c r="A229" s="149"/>
      <c r="B229" s="149"/>
      <c r="C229" s="149"/>
      <c r="D229" s="149"/>
      <c r="E229" s="149"/>
      <c r="F229" s="150" t="s">
        <v>74</v>
      </c>
      <c r="G229" s="246"/>
      <c r="H229" s="246"/>
      <c r="I229" s="149"/>
      <c r="J229" s="149"/>
      <c r="K229" s="10"/>
      <c r="L229" s="10"/>
    </row>
    <row r="230" spans="1:12" s="37" customFormat="1" x14ac:dyDescent="0.25">
      <c r="A230" s="28"/>
      <c r="B230" s="28"/>
      <c r="C230" s="28"/>
      <c r="D230" s="28"/>
      <c r="E230" s="35" t="s">
        <v>154</v>
      </c>
      <c r="F230" s="123" t="s">
        <v>21</v>
      </c>
      <c r="G230" s="240"/>
      <c r="H230" s="240"/>
      <c r="I230" s="76" t="str">
        <f t="shared" ref="I230:I242" si="23">IF(OR(ISBLANK(G230),G230=0),"",H230/G230)</f>
        <v/>
      </c>
      <c r="J230" s="6">
        <f t="shared" ref="J230:J242" si="24">H230-G230</f>
        <v>0</v>
      </c>
      <c r="K230" s="10"/>
      <c r="L230" s="10"/>
    </row>
    <row r="231" spans="1:12" s="37" customFormat="1" x14ac:dyDescent="0.25">
      <c r="A231" s="28"/>
      <c r="B231" s="28"/>
      <c r="C231" s="28"/>
      <c r="D231" s="28"/>
      <c r="E231" s="35" t="s">
        <v>161</v>
      </c>
      <c r="F231" s="123" t="s">
        <v>60</v>
      </c>
      <c r="G231" s="240"/>
      <c r="H231" s="240"/>
      <c r="I231" s="76" t="str">
        <f t="shared" si="23"/>
        <v/>
      </c>
      <c r="J231" s="6">
        <f t="shared" si="24"/>
        <v>0</v>
      </c>
      <c r="K231" s="10"/>
      <c r="L231" s="10"/>
    </row>
    <row r="232" spans="1:12" s="37" customFormat="1" x14ac:dyDescent="0.25">
      <c r="A232" s="28"/>
      <c r="B232" s="28"/>
      <c r="C232" s="28"/>
      <c r="D232" s="28"/>
      <c r="E232" s="35" t="s">
        <v>284</v>
      </c>
      <c r="F232" s="123" t="s">
        <v>292</v>
      </c>
      <c r="G232" s="240"/>
      <c r="H232" s="240"/>
      <c r="I232" s="76" t="str">
        <f t="shared" si="23"/>
        <v/>
      </c>
      <c r="J232" s="6">
        <f t="shared" si="24"/>
        <v>0</v>
      </c>
      <c r="K232" s="10"/>
      <c r="L232" s="10"/>
    </row>
    <row r="233" spans="1:12" s="37" customFormat="1" x14ac:dyDescent="0.25">
      <c r="A233" s="28"/>
      <c r="B233" s="28"/>
      <c r="C233" s="28"/>
      <c r="D233" s="28"/>
      <c r="E233" s="35" t="s">
        <v>159</v>
      </c>
      <c r="F233" s="123" t="s">
        <v>45</v>
      </c>
      <c r="G233" s="240"/>
      <c r="H233" s="240"/>
      <c r="I233" s="76" t="str">
        <f t="shared" si="23"/>
        <v/>
      </c>
      <c r="J233" s="6">
        <f t="shared" si="24"/>
        <v>0</v>
      </c>
      <c r="K233" s="10"/>
      <c r="L233" s="10"/>
    </row>
    <row r="234" spans="1:12" s="37" customFormat="1" x14ac:dyDescent="0.25">
      <c r="A234" s="28"/>
      <c r="B234" s="28"/>
      <c r="C234" s="28"/>
      <c r="D234" s="28"/>
      <c r="E234" s="35" t="s">
        <v>160</v>
      </c>
      <c r="F234" s="123" t="s">
        <v>46</v>
      </c>
      <c r="G234" s="240"/>
      <c r="H234" s="240"/>
      <c r="I234" s="76" t="str">
        <f t="shared" si="23"/>
        <v/>
      </c>
      <c r="J234" s="6">
        <f t="shared" si="24"/>
        <v>0</v>
      </c>
      <c r="K234" s="10"/>
      <c r="L234" s="10"/>
    </row>
    <row r="235" spans="1:12" s="37" customFormat="1" ht="27" x14ac:dyDescent="0.25">
      <c r="A235" s="28"/>
      <c r="B235" s="28"/>
      <c r="C235" s="28"/>
      <c r="D235" s="28"/>
      <c r="E235" s="35" t="s">
        <v>162</v>
      </c>
      <c r="F235" s="123" t="s">
        <v>61</v>
      </c>
      <c r="G235" s="240"/>
      <c r="H235" s="240"/>
      <c r="I235" s="76" t="str">
        <f t="shared" si="23"/>
        <v/>
      </c>
      <c r="J235" s="6">
        <f t="shared" si="24"/>
        <v>0</v>
      </c>
      <c r="K235" s="10"/>
      <c r="L235" s="10"/>
    </row>
    <row r="236" spans="1:12" s="37" customFormat="1" ht="27" x14ac:dyDescent="0.25">
      <c r="A236" s="28"/>
      <c r="B236" s="28"/>
      <c r="C236" s="28"/>
      <c r="D236" s="28"/>
      <c r="E236" s="35" t="s">
        <v>285</v>
      </c>
      <c r="F236" s="123" t="s">
        <v>293</v>
      </c>
      <c r="G236" s="240"/>
      <c r="H236" s="240"/>
      <c r="I236" s="76" t="str">
        <f t="shared" si="23"/>
        <v/>
      </c>
      <c r="J236" s="6">
        <f t="shared" si="24"/>
        <v>0</v>
      </c>
      <c r="K236" s="10"/>
      <c r="L236" s="10"/>
    </row>
    <row r="237" spans="1:12" s="37" customFormat="1" x14ac:dyDescent="0.25">
      <c r="A237" s="28"/>
      <c r="B237" s="28"/>
      <c r="C237" s="28"/>
      <c r="D237" s="28"/>
      <c r="E237" s="35" t="s">
        <v>286</v>
      </c>
      <c r="F237" s="123" t="s">
        <v>47</v>
      </c>
      <c r="G237" s="240"/>
      <c r="H237" s="240"/>
      <c r="I237" s="76" t="str">
        <f t="shared" si="23"/>
        <v/>
      </c>
      <c r="J237" s="6">
        <f t="shared" si="24"/>
        <v>0</v>
      </c>
      <c r="K237" s="10"/>
      <c r="L237" s="10"/>
    </row>
    <row r="238" spans="1:12" s="37" customFormat="1" x14ac:dyDescent="0.25">
      <c r="A238" s="28"/>
      <c r="B238" s="28"/>
      <c r="C238" s="28"/>
      <c r="D238" s="28"/>
      <c r="E238" s="35" t="s">
        <v>287</v>
      </c>
      <c r="F238" s="123" t="s">
        <v>294</v>
      </c>
      <c r="G238" s="240"/>
      <c r="H238" s="240"/>
      <c r="I238" s="76" t="str">
        <f t="shared" si="23"/>
        <v/>
      </c>
      <c r="J238" s="6">
        <f t="shared" si="24"/>
        <v>0</v>
      </c>
      <c r="K238" s="10"/>
      <c r="L238" s="10"/>
    </row>
    <row r="239" spans="1:12" s="37" customFormat="1" ht="27" x14ac:dyDescent="0.25">
      <c r="A239" s="28"/>
      <c r="B239" s="28"/>
      <c r="C239" s="28"/>
      <c r="D239" s="28"/>
      <c r="E239" s="35" t="s">
        <v>288</v>
      </c>
      <c r="F239" s="123" t="s">
        <v>295</v>
      </c>
      <c r="G239" s="240"/>
      <c r="H239" s="240"/>
      <c r="I239" s="76" t="str">
        <f t="shared" si="23"/>
        <v/>
      </c>
      <c r="J239" s="6">
        <f t="shared" si="24"/>
        <v>0</v>
      </c>
      <c r="K239" s="10"/>
      <c r="L239" s="10"/>
    </row>
    <row r="240" spans="1:12" s="37" customFormat="1" ht="27" x14ac:dyDescent="0.25">
      <c r="A240" s="28"/>
      <c r="B240" s="28"/>
      <c r="C240" s="28"/>
      <c r="D240" s="28"/>
      <c r="E240" s="35" t="s">
        <v>289</v>
      </c>
      <c r="F240" s="123" t="s">
        <v>62</v>
      </c>
      <c r="G240" s="240"/>
      <c r="H240" s="240"/>
      <c r="I240" s="76" t="str">
        <f t="shared" si="23"/>
        <v/>
      </c>
      <c r="J240" s="6">
        <f t="shared" si="24"/>
        <v>0</v>
      </c>
      <c r="K240" s="10"/>
      <c r="L240" s="10"/>
    </row>
    <row r="241" spans="1:12" s="37" customFormat="1" ht="27" x14ac:dyDescent="0.25">
      <c r="A241" s="28"/>
      <c r="B241" s="28"/>
      <c r="C241" s="28"/>
      <c r="D241" s="28"/>
      <c r="E241" s="35" t="s">
        <v>290</v>
      </c>
      <c r="F241" s="123" t="s">
        <v>296</v>
      </c>
      <c r="G241" s="240"/>
      <c r="H241" s="240"/>
      <c r="I241" s="76" t="str">
        <f t="shared" si="23"/>
        <v/>
      </c>
      <c r="J241" s="6">
        <f t="shared" si="24"/>
        <v>0</v>
      </c>
      <c r="K241" s="10"/>
      <c r="L241" s="10"/>
    </row>
    <row r="242" spans="1:12" s="37" customFormat="1" ht="27.75" thickBot="1" x14ac:dyDescent="0.3">
      <c r="A242" s="34"/>
      <c r="B242" s="34"/>
      <c r="C242" s="34"/>
      <c r="D242" s="34"/>
      <c r="E242" s="124" t="s">
        <v>291</v>
      </c>
      <c r="F242" s="125" t="s">
        <v>297</v>
      </c>
      <c r="G242" s="243"/>
      <c r="H242" s="243"/>
      <c r="I242" s="78" t="str">
        <f t="shared" si="23"/>
        <v/>
      </c>
      <c r="J242" s="33">
        <f t="shared" si="24"/>
        <v>0</v>
      </c>
      <c r="K242" s="10"/>
      <c r="L242" s="10"/>
    </row>
    <row r="243" spans="1:12" ht="15.75" thickBot="1" x14ac:dyDescent="0.3">
      <c r="A243" s="47"/>
      <c r="B243" s="48"/>
      <c r="C243" s="48"/>
      <c r="D243" s="48"/>
      <c r="E243" s="48"/>
      <c r="F243" s="49" t="s">
        <v>75</v>
      </c>
      <c r="G243" s="250">
        <f>SUM(G230:G242)</f>
        <v>0</v>
      </c>
      <c r="H243" s="250">
        <f>SUM(H230:H242)</f>
        <v>0</v>
      </c>
      <c r="I243" s="84" t="str">
        <f t="shared" ref="I243:I386" si="25">IF(OR(ISBLANK(G243),G243=0),"",H243/G243)</f>
        <v/>
      </c>
      <c r="J243" s="56">
        <f>H243-G243</f>
        <v>0</v>
      </c>
      <c r="K243" s="13"/>
      <c r="L243" s="13"/>
    </row>
    <row r="244" spans="1:12" x14ac:dyDescent="0.25">
      <c r="A244" s="149"/>
      <c r="B244" s="149"/>
      <c r="C244" s="149"/>
      <c r="D244" s="149"/>
      <c r="E244" s="149"/>
      <c r="F244" s="150" t="s">
        <v>76</v>
      </c>
      <c r="G244" s="122"/>
      <c r="H244" s="122"/>
      <c r="I244" s="115" t="str">
        <f t="shared" si="25"/>
        <v/>
      </c>
      <c r="J244" s="149"/>
      <c r="K244" s="13"/>
      <c r="L244" s="13"/>
    </row>
    <row r="245" spans="1:12" s="37" customFormat="1" x14ac:dyDescent="0.25">
      <c r="A245" s="127"/>
      <c r="B245" s="127"/>
      <c r="C245" s="127"/>
      <c r="D245" s="127"/>
      <c r="E245" s="128" t="s">
        <v>154</v>
      </c>
      <c r="F245" s="129" t="s">
        <v>21</v>
      </c>
      <c r="G245" s="130">
        <f>G230</f>
        <v>0</v>
      </c>
      <c r="H245" s="130">
        <f>H230</f>
        <v>0</v>
      </c>
      <c r="I245" s="131" t="str">
        <f t="shared" si="25"/>
        <v/>
      </c>
      <c r="J245" s="130">
        <f t="shared" ref="J245:J257" si="26">H245-G245</f>
        <v>0</v>
      </c>
      <c r="K245" s="10"/>
      <c r="L245" s="10"/>
    </row>
    <row r="246" spans="1:12" s="37" customFormat="1" x14ac:dyDescent="0.25">
      <c r="A246" s="127"/>
      <c r="B246" s="127"/>
      <c r="C246" s="127"/>
      <c r="D246" s="127"/>
      <c r="E246" s="128" t="s">
        <v>161</v>
      </c>
      <c r="F246" s="129" t="s">
        <v>60</v>
      </c>
      <c r="G246" s="130">
        <f t="shared" ref="G246:H257" si="27">G231</f>
        <v>0</v>
      </c>
      <c r="H246" s="130">
        <f t="shared" si="27"/>
        <v>0</v>
      </c>
      <c r="I246" s="131" t="str">
        <f t="shared" si="25"/>
        <v/>
      </c>
      <c r="J246" s="130">
        <f t="shared" si="26"/>
        <v>0</v>
      </c>
      <c r="K246" s="10"/>
      <c r="L246" s="10"/>
    </row>
    <row r="247" spans="1:12" s="37" customFormat="1" x14ac:dyDescent="0.25">
      <c r="A247" s="127"/>
      <c r="B247" s="127"/>
      <c r="C247" s="127"/>
      <c r="D247" s="127"/>
      <c r="E247" s="128" t="s">
        <v>284</v>
      </c>
      <c r="F247" s="129" t="s">
        <v>292</v>
      </c>
      <c r="G247" s="130">
        <f t="shared" si="27"/>
        <v>0</v>
      </c>
      <c r="H247" s="130">
        <f t="shared" si="27"/>
        <v>0</v>
      </c>
      <c r="I247" s="131" t="str">
        <f t="shared" si="25"/>
        <v/>
      </c>
      <c r="J247" s="130">
        <f t="shared" si="26"/>
        <v>0</v>
      </c>
      <c r="K247" s="10"/>
      <c r="L247" s="10"/>
    </row>
    <row r="248" spans="1:12" s="37" customFormat="1" x14ac:dyDescent="0.25">
      <c r="A248" s="127"/>
      <c r="B248" s="127"/>
      <c r="C248" s="127"/>
      <c r="D248" s="127"/>
      <c r="E248" s="128" t="s">
        <v>159</v>
      </c>
      <c r="F248" s="129" t="s">
        <v>45</v>
      </c>
      <c r="G248" s="130">
        <f t="shared" si="27"/>
        <v>0</v>
      </c>
      <c r="H248" s="130">
        <f t="shared" si="27"/>
        <v>0</v>
      </c>
      <c r="I248" s="131" t="str">
        <f t="shared" si="25"/>
        <v/>
      </c>
      <c r="J248" s="130">
        <f t="shared" si="26"/>
        <v>0</v>
      </c>
      <c r="K248" s="10"/>
      <c r="L248" s="10"/>
    </row>
    <row r="249" spans="1:12" s="37" customFormat="1" x14ac:dyDescent="0.25">
      <c r="A249" s="127"/>
      <c r="B249" s="127"/>
      <c r="C249" s="127"/>
      <c r="D249" s="127"/>
      <c r="E249" s="128" t="s">
        <v>160</v>
      </c>
      <c r="F249" s="129" t="s">
        <v>46</v>
      </c>
      <c r="G249" s="130">
        <f t="shared" si="27"/>
        <v>0</v>
      </c>
      <c r="H249" s="130">
        <f t="shared" si="27"/>
        <v>0</v>
      </c>
      <c r="I249" s="131" t="str">
        <f t="shared" si="25"/>
        <v/>
      </c>
      <c r="J249" s="130">
        <f t="shared" si="26"/>
        <v>0</v>
      </c>
      <c r="K249" s="10"/>
      <c r="L249" s="10"/>
    </row>
    <row r="250" spans="1:12" s="37" customFormat="1" ht="27" x14ac:dyDescent="0.25">
      <c r="A250" s="127"/>
      <c r="B250" s="127"/>
      <c r="C250" s="127"/>
      <c r="D250" s="127"/>
      <c r="E250" s="128" t="s">
        <v>162</v>
      </c>
      <c r="F250" s="129" t="s">
        <v>61</v>
      </c>
      <c r="G250" s="130">
        <f t="shared" si="27"/>
        <v>0</v>
      </c>
      <c r="H250" s="130">
        <f t="shared" si="27"/>
        <v>0</v>
      </c>
      <c r="I250" s="131" t="str">
        <f t="shared" si="25"/>
        <v/>
      </c>
      <c r="J250" s="130">
        <f t="shared" si="26"/>
        <v>0</v>
      </c>
      <c r="K250" s="10"/>
      <c r="L250" s="10"/>
    </row>
    <row r="251" spans="1:12" s="37" customFormat="1" ht="27" x14ac:dyDescent="0.25">
      <c r="A251" s="127"/>
      <c r="B251" s="127"/>
      <c r="C251" s="127"/>
      <c r="D251" s="127"/>
      <c r="E251" s="128" t="s">
        <v>285</v>
      </c>
      <c r="F251" s="129" t="s">
        <v>293</v>
      </c>
      <c r="G251" s="130">
        <f t="shared" si="27"/>
        <v>0</v>
      </c>
      <c r="H251" s="130">
        <f t="shared" si="27"/>
        <v>0</v>
      </c>
      <c r="I251" s="131" t="str">
        <f t="shared" si="25"/>
        <v/>
      </c>
      <c r="J251" s="130">
        <f t="shared" si="26"/>
        <v>0</v>
      </c>
      <c r="K251" s="10"/>
      <c r="L251" s="10"/>
    </row>
    <row r="252" spans="1:12" s="37" customFormat="1" x14ac:dyDescent="0.25">
      <c r="A252" s="127"/>
      <c r="B252" s="127"/>
      <c r="C252" s="127"/>
      <c r="D252" s="127"/>
      <c r="E252" s="128" t="s">
        <v>286</v>
      </c>
      <c r="F252" s="129" t="s">
        <v>47</v>
      </c>
      <c r="G252" s="130">
        <f t="shared" si="27"/>
        <v>0</v>
      </c>
      <c r="H252" s="130">
        <f t="shared" si="27"/>
        <v>0</v>
      </c>
      <c r="I252" s="131" t="str">
        <f t="shared" si="25"/>
        <v/>
      </c>
      <c r="J252" s="130">
        <f t="shared" si="26"/>
        <v>0</v>
      </c>
      <c r="K252" s="10"/>
      <c r="L252" s="10"/>
    </row>
    <row r="253" spans="1:12" s="37" customFormat="1" x14ac:dyDescent="0.25">
      <c r="A253" s="127"/>
      <c r="B253" s="127"/>
      <c r="C253" s="127"/>
      <c r="D253" s="127"/>
      <c r="E253" s="128" t="s">
        <v>287</v>
      </c>
      <c r="F253" s="129" t="s">
        <v>294</v>
      </c>
      <c r="G253" s="130">
        <f t="shared" si="27"/>
        <v>0</v>
      </c>
      <c r="H253" s="130">
        <f t="shared" si="27"/>
        <v>0</v>
      </c>
      <c r="I253" s="131" t="str">
        <f t="shared" si="25"/>
        <v/>
      </c>
      <c r="J253" s="130">
        <f t="shared" si="26"/>
        <v>0</v>
      </c>
      <c r="K253" s="10"/>
      <c r="L253" s="10"/>
    </row>
    <row r="254" spans="1:12" s="37" customFormat="1" ht="27" x14ac:dyDescent="0.25">
      <c r="A254" s="127"/>
      <c r="B254" s="127"/>
      <c r="C254" s="127"/>
      <c r="D254" s="127"/>
      <c r="E254" s="128" t="s">
        <v>288</v>
      </c>
      <c r="F254" s="129" t="s">
        <v>295</v>
      </c>
      <c r="G254" s="130">
        <f t="shared" si="27"/>
        <v>0</v>
      </c>
      <c r="H254" s="130">
        <f t="shared" si="27"/>
        <v>0</v>
      </c>
      <c r="I254" s="131" t="str">
        <f t="shared" si="25"/>
        <v/>
      </c>
      <c r="J254" s="130">
        <f t="shared" si="26"/>
        <v>0</v>
      </c>
      <c r="K254" s="10"/>
      <c r="L254" s="10"/>
    </row>
    <row r="255" spans="1:12" s="37" customFormat="1" ht="27" x14ac:dyDescent="0.25">
      <c r="A255" s="127"/>
      <c r="B255" s="127"/>
      <c r="C255" s="127"/>
      <c r="D255" s="127"/>
      <c r="E255" s="128" t="s">
        <v>289</v>
      </c>
      <c r="F255" s="129" t="s">
        <v>62</v>
      </c>
      <c r="G255" s="130">
        <f t="shared" si="27"/>
        <v>0</v>
      </c>
      <c r="H255" s="130">
        <f t="shared" si="27"/>
        <v>0</v>
      </c>
      <c r="I255" s="131" t="str">
        <f t="shared" si="25"/>
        <v/>
      </c>
      <c r="J255" s="130">
        <f t="shared" si="26"/>
        <v>0</v>
      </c>
      <c r="K255" s="10"/>
      <c r="L255" s="10"/>
    </row>
    <row r="256" spans="1:12" s="37" customFormat="1" ht="27" x14ac:dyDescent="0.25">
      <c r="A256" s="127"/>
      <c r="B256" s="127"/>
      <c r="C256" s="127"/>
      <c r="D256" s="127"/>
      <c r="E256" s="128" t="s">
        <v>290</v>
      </c>
      <c r="F256" s="129" t="s">
        <v>296</v>
      </c>
      <c r="G256" s="130">
        <f t="shared" si="27"/>
        <v>0</v>
      </c>
      <c r="H256" s="130">
        <f t="shared" si="27"/>
        <v>0</v>
      </c>
      <c r="I256" s="131" t="str">
        <f t="shared" si="25"/>
        <v/>
      </c>
      <c r="J256" s="130">
        <f t="shared" si="26"/>
        <v>0</v>
      </c>
      <c r="K256" s="10"/>
      <c r="L256" s="10"/>
    </row>
    <row r="257" spans="1:12" s="37" customFormat="1" ht="27.75" thickBot="1" x14ac:dyDescent="0.3">
      <c r="A257" s="132"/>
      <c r="B257" s="132"/>
      <c r="C257" s="132"/>
      <c r="D257" s="132"/>
      <c r="E257" s="133" t="s">
        <v>291</v>
      </c>
      <c r="F257" s="134" t="s">
        <v>297</v>
      </c>
      <c r="G257" s="130">
        <f t="shared" si="27"/>
        <v>0</v>
      </c>
      <c r="H257" s="130">
        <f t="shared" si="27"/>
        <v>0</v>
      </c>
      <c r="I257" s="136" t="str">
        <f t="shared" si="25"/>
        <v/>
      </c>
      <c r="J257" s="135">
        <f t="shared" si="26"/>
        <v>0</v>
      </c>
      <c r="K257" s="10"/>
      <c r="L257" s="10"/>
    </row>
    <row r="258" spans="1:12" ht="15.75" thickBot="1" x14ac:dyDescent="0.3">
      <c r="A258" s="68"/>
      <c r="B258" s="69"/>
      <c r="C258" s="69"/>
      <c r="D258" s="69"/>
      <c r="E258" s="69"/>
      <c r="F258" s="70" t="s">
        <v>77</v>
      </c>
      <c r="G258" s="71">
        <f>SUM(G245:G257)</f>
        <v>0</v>
      </c>
      <c r="H258" s="71">
        <f>SUM(H245:H257)</f>
        <v>0</v>
      </c>
      <c r="I258" s="85" t="str">
        <f t="shared" si="25"/>
        <v/>
      </c>
      <c r="J258" s="81">
        <f>H258-G258</f>
        <v>0</v>
      </c>
      <c r="K258" s="13"/>
      <c r="L258" s="13"/>
    </row>
    <row r="259" spans="1:12" x14ac:dyDescent="0.25">
      <c r="A259" s="20"/>
      <c r="B259" s="15" t="s">
        <v>78</v>
      </c>
      <c r="C259" s="15"/>
      <c r="D259" s="15"/>
      <c r="E259" s="15"/>
      <c r="F259" s="16" t="s">
        <v>79</v>
      </c>
      <c r="G259" s="20"/>
      <c r="H259" s="20"/>
      <c r="I259" s="80" t="str">
        <f t="shared" si="25"/>
        <v/>
      </c>
      <c r="J259" s="20"/>
      <c r="K259" s="10"/>
      <c r="L259" s="10"/>
    </row>
    <row r="260" spans="1:12" x14ac:dyDescent="0.25">
      <c r="A260" s="6"/>
      <c r="B260" s="6"/>
      <c r="C260" s="7">
        <v>912</v>
      </c>
      <c r="D260" s="36"/>
      <c r="E260" s="36"/>
      <c r="F260" s="8" t="s">
        <v>80</v>
      </c>
      <c r="G260" s="240"/>
      <c r="H260" s="240"/>
      <c r="I260" s="76" t="str">
        <f t="shared" si="25"/>
        <v/>
      </c>
      <c r="J260" s="6"/>
      <c r="K260" s="10"/>
      <c r="L260" s="10"/>
    </row>
    <row r="261" spans="1:12" ht="27" x14ac:dyDescent="0.25">
      <c r="A261" s="6"/>
      <c r="B261" s="6"/>
      <c r="C261" s="6"/>
      <c r="D261" s="6">
        <v>82</v>
      </c>
      <c r="E261" s="6">
        <v>463</v>
      </c>
      <c r="F261" s="9" t="s">
        <v>81</v>
      </c>
      <c r="G261" s="240"/>
      <c r="H261" s="240"/>
      <c r="I261" s="76" t="str">
        <f t="shared" si="25"/>
        <v/>
      </c>
      <c r="J261" s="6">
        <f>H261-G261</f>
        <v>0</v>
      </c>
      <c r="K261" s="10"/>
      <c r="L261" s="10"/>
    </row>
    <row r="262" spans="1:12" ht="27.75" thickBot="1" x14ac:dyDescent="0.3">
      <c r="A262" s="33"/>
      <c r="B262" s="33"/>
      <c r="C262" s="33"/>
      <c r="D262" s="33">
        <v>83</v>
      </c>
      <c r="E262" s="33">
        <v>463</v>
      </c>
      <c r="F262" s="34" t="s">
        <v>82</v>
      </c>
      <c r="G262" s="243"/>
      <c r="H262" s="243"/>
      <c r="I262" s="78" t="str">
        <f t="shared" si="25"/>
        <v/>
      </c>
      <c r="J262" s="33">
        <f>H262-G262</f>
        <v>0</v>
      </c>
      <c r="K262" s="10"/>
      <c r="L262" s="10"/>
    </row>
    <row r="263" spans="1:12" ht="27" x14ac:dyDescent="0.25">
      <c r="A263" s="149"/>
      <c r="B263" s="149"/>
      <c r="C263" s="149"/>
      <c r="D263" s="149"/>
      <c r="E263" s="149"/>
      <c r="F263" s="150" t="s">
        <v>83</v>
      </c>
      <c r="G263" s="246"/>
      <c r="H263" s="246"/>
      <c r="I263" s="115" t="str">
        <f t="shared" si="25"/>
        <v/>
      </c>
      <c r="J263" s="149"/>
      <c r="K263" s="10"/>
      <c r="L263" s="10"/>
    </row>
    <row r="264" spans="1:12" s="37" customFormat="1" x14ac:dyDescent="0.25">
      <c r="A264" s="28"/>
      <c r="B264" s="28"/>
      <c r="C264" s="28"/>
      <c r="D264" s="28"/>
      <c r="E264" s="35" t="s">
        <v>154</v>
      </c>
      <c r="F264" s="123" t="s">
        <v>21</v>
      </c>
      <c r="G264" s="240"/>
      <c r="H264" s="240"/>
      <c r="I264" s="76" t="str">
        <f t="shared" ref="I264:I276" si="28">IF(OR(ISBLANK(G264),G264=0),"",H264/G264)</f>
        <v/>
      </c>
      <c r="J264" s="6">
        <f t="shared" ref="J264:J276" si="29">H264-G264</f>
        <v>0</v>
      </c>
      <c r="K264" s="10"/>
      <c r="L264" s="10"/>
    </row>
    <row r="265" spans="1:12" s="37" customFormat="1" x14ac:dyDescent="0.25">
      <c r="A265" s="28"/>
      <c r="B265" s="28"/>
      <c r="C265" s="28"/>
      <c r="D265" s="28"/>
      <c r="E265" s="35" t="s">
        <v>161</v>
      </c>
      <c r="F265" s="123" t="s">
        <v>60</v>
      </c>
      <c r="G265" s="240"/>
      <c r="H265" s="240"/>
      <c r="I265" s="76" t="str">
        <f t="shared" si="28"/>
        <v/>
      </c>
      <c r="J265" s="6">
        <f t="shared" si="29"/>
        <v>0</v>
      </c>
      <c r="K265" s="10"/>
      <c r="L265" s="10"/>
    </row>
    <row r="266" spans="1:12" s="37" customFormat="1" x14ac:dyDescent="0.25">
      <c r="A266" s="28"/>
      <c r="B266" s="28"/>
      <c r="C266" s="28"/>
      <c r="D266" s="28"/>
      <c r="E266" s="35" t="s">
        <v>284</v>
      </c>
      <c r="F266" s="123" t="s">
        <v>292</v>
      </c>
      <c r="G266" s="240"/>
      <c r="H266" s="240"/>
      <c r="I266" s="76" t="str">
        <f t="shared" si="28"/>
        <v/>
      </c>
      <c r="J266" s="6">
        <f t="shared" si="29"/>
        <v>0</v>
      </c>
      <c r="K266" s="10"/>
      <c r="L266" s="10"/>
    </row>
    <row r="267" spans="1:12" s="37" customFormat="1" x14ac:dyDescent="0.25">
      <c r="A267" s="28"/>
      <c r="B267" s="28"/>
      <c r="C267" s="28"/>
      <c r="D267" s="28"/>
      <c r="E267" s="35" t="s">
        <v>159</v>
      </c>
      <c r="F267" s="123" t="s">
        <v>45</v>
      </c>
      <c r="G267" s="240"/>
      <c r="H267" s="240"/>
      <c r="I267" s="76" t="str">
        <f t="shared" si="28"/>
        <v/>
      </c>
      <c r="J267" s="6">
        <f t="shared" si="29"/>
        <v>0</v>
      </c>
      <c r="K267" s="10"/>
      <c r="L267" s="10"/>
    </row>
    <row r="268" spans="1:12" s="37" customFormat="1" x14ac:dyDescent="0.25">
      <c r="A268" s="28"/>
      <c r="B268" s="28"/>
      <c r="C268" s="28"/>
      <c r="D268" s="28"/>
      <c r="E268" s="35" t="s">
        <v>160</v>
      </c>
      <c r="F268" s="123" t="s">
        <v>46</v>
      </c>
      <c r="G268" s="240"/>
      <c r="H268" s="240"/>
      <c r="I268" s="76" t="str">
        <f t="shared" si="28"/>
        <v/>
      </c>
      <c r="J268" s="6">
        <f t="shared" si="29"/>
        <v>0</v>
      </c>
      <c r="K268" s="10"/>
      <c r="L268" s="10"/>
    </row>
    <row r="269" spans="1:12" s="37" customFormat="1" ht="27" x14ac:dyDescent="0.25">
      <c r="A269" s="28"/>
      <c r="B269" s="28"/>
      <c r="C269" s="28"/>
      <c r="D269" s="28"/>
      <c r="E269" s="35" t="s">
        <v>162</v>
      </c>
      <c r="F269" s="123" t="s">
        <v>61</v>
      </c>
      <c r="G269" s="240"/>
      <c r="H269" s="240"/>
      <c r="I269" s="76" t="str">
        <f t="shared" si="28"/>
        <v/>
      </c>
      <c r="J269" s="6">
        <f t="shared" si="29"/>
        <v>0</v>
      </c>
      <c r="K269" s="10"/>
      <c r="L269" s="10"/>
    </row>
    <row r="270" spans="1:12" s="37" customFormat="1" ht="27" x14ac:dyDescent="0.25">
      <c r="A270" s="28"/>
      <c r="B270" s="28"/>
      <c r="C270" s="28"/>
      <c r="D270" s="28"/>
      <c r="E270" s="35" t="s">
        <v>285</v>
      </c>
      <c r="F270" s="123" t="s">
        <v>293</v>
      </c>
      <c r="G270" s="240"/>
      <c r="H270" s="240"/>
      <c r="I270" s="76" t="str">
        <f t="shared" si="28"/>
        <v/>
      </c>
      <c r="J270" s="6">
        <f t="shared" si="29"/>
        <v>0</v>
      </c>
      <c r="K270" s="10"/>
      <c r="L270" s="10"/>
    </row>
    <row r="271" spans="1:12" s="37" customFormat="1" x14ac:dyDescent="0.25">
      <c r="A271" s="28"/>
      <c r="B271" s="28"/>
      <c r="C271" s="28"/>
      <c r="D271" s="28"/>
      <c r="E271" s="35" t="s">
        <v>286</v>
      </c>
      <c r="F271" s="123" t="s">
        <v>47</v>
      </c>
      <c r="G271" s="240"/>
      <c r="H271" s="240"/>
      <c r="I271" s="76" t="str">
        <f t="shared" si="28"/>
        <v/>
      </c>
      <c r="J271" s="6">
        <f t="shared" si="29"/>
        <v>0</v>
      </c>
      <c r="K271" s="10"/>
      <c r="L271" s="10"/>
    </row>
    <row r="272" spans="1:12" s="37" customFormat="1" x14ac:dyDescent="0.25">
      <c r="A272" s="28"/>
      <c r="B272" s="28"/>
      <c r="C272" s="28"/>
      <c r="D272" s="28"/>
      <c r="E272" s="35" t="s">
        <v>287</v>
      </c>
      <c r="F272" s="123" t="s">
        <v>294</v>
      </c>
      <c r="G272" s="240"/>
      <c r="H272" s="240"/>
      <c r="I272" s="76" t="str">
        <f t="shared" si="28"/>
        <v/>
      </c>
      <c r="J272" s="6">
        <f t="shared" si="29"/>
        <v>0</v>
      </c>
      <c r="K272" s="10"/>
      <c r="L272" s="10"/>
    </row>
    <row r="273" spans="1:12" s="37" customFormat="1" ht="27" x14ac:dyDescent="0.25">
      <c r="A273" s="28"/>
      <c r="B273" s="28"/>
      <c r="C273" s="28"/>
      <c r="D273" s="28"/>
      <c r="E273" s="35" t="s">
        <v>288</v>
      </c>
      <c r="F273" s="123" t="s">
        <v>295</v>
      </c>
      <c r="G273" s="240"/>
      <c r="H273" s="240"/>
      <c r="I273" s="76" t="str">
        <f t="shared" si="28"/>
        <v/>
      </c>
      <c r="J273" s="6">
        <f t="shared" si="29"/>
        <v>0</v>
      </c>
      <c r="K273" s="10"/>
      <c r="L273" s="10"/>
    </row>
    <row r="274" spans="1:12" s="37" customFormat="1" ht="27" x14ac:dyDescent="0.25">
      <c r="A274" s="28"/>
      <c r="B274" s="28"/>
      <c r="C274" s="28"/>
      <c r="D274" s="28"/>
      <c r="E274" s="35" t="s">
        <v>289</v>
      </c>
      <c r="F274" s="123" t="s">
        <v>62</v>
      </c>
      <c r="G274" s="240"/>
      <c r="H274" s="240"/>
      <c r="I274" s="76" t="str">
        <f t="shared" si="28"/>
        <v/>
      </c>
      <c r="J274" s="6">
        <f t="shared" si="29"/>
        <v>0</v>
      </c>
      <c r="K274" s="10"/>
      <c r="L274" s="10"/>
    </row>
    <row r="275" spans="1:12" s="37" customFormat="1" ht="27" x14ac:dyDescent="0.25">
      <c r="A275" s="28"/>
      <c r="B275" s="28"/>
      <c r="C275" s="28"/>
      <c r="D275" s="28"/>
      <c r="E275" s="35" t="s">
        <v>290</v>
      </c>
      <c r="F275" s="123" t="s">
        <v>296</v>
      </c>
      <c r="G275" s="240"/>
      <c r="H275" s="240"/>
      <c r="I275" s="76" t="str">
        <f t="shared" si="28"/>
        <v/>
      </c>
      <c r="J275" s="6">
        <f t="shared" si="29"/>
        <v>0</v>
      </c>
      <c r="K275" s="10"/>
      <c r="L275" s="10"/>
    </row>
    <row r="276" spans="1:12" s="37" customFormat="1" ht="27.75" thickBot="1" x14ac:dyDescent="0.3">
      <c r="A276" s="34"/>
      <c r="B276" s="34"/>
      <c r="C276" s="34"/>
      <c r="D276" s="34"/>
      <c r="E276" s="124" t="s">
        <v>291</v>
      </c>
      <c r="F276" s="125" t="s">
        <v>297</v>
      </c>
      <c r="G276" s="243"/>
      <c r="H276" s="243"/>
      <c r="I276" s="78" t="str">
        <f t="shared" si="28"/>
        <v/>
      </c>
      <c r="J276" s="33">
        <f t="shared" si="29"/>
        <v>0</v>
      </c>
      <c r="K276" s="10"/>
      <c r="L276" s="10"/>
    </row>
    <row r="277" spans="1:12" ht="15.75" thickBot="1" x14ac:dyDescent="0.3">
      <c r="A277" s="47"/>
      <c r="B277" s="48"/>
      <c r="C277" s="48"/>
      <c r="D277" s="48"/>
      <c r="E277" s="48"/>
      <c r="F277" s="49" t="s">
        <v>84</v>
      </c>
      <c r="G277" s="250">
        <f>SUM(G264:G276)</f>
        <v>0</v>
      </c>
      <c r="H277" s="250">
        <f>SUM(H264:H276)</f>
        <v>0</v>
      </c>
      <c r="I277" s="84" t="str">
        <f t="shared" si="25"/>
        <v/>
      </c>
      <c r="J277" s="56">
        <f>H277-G277</f>
        <v>0</v>
      </c>
      <c r="K277" s="13"/>
      <c r="L277" s="13"/>
    </row>
    <row r="278" spans="1:12" x14ac:dyDescent="0.25">
      <c r="A278" s="149"/>
      <c r="B278" s="149"/>
      <c r="C278" s="149"/>
      <c r="D278" s="149"/>
      <c r="E278" s="149"/>
      <c r="F278" s="150" t="s">
        <v>85</v>
      </c>
      <c r="G278" s="122"/>
      <c r="H278" s="122"/>
      <c r="I278" s="115" t="str">
        <f t="shared" si="25"/>
        <v/>
      </c>
      <c r="J278" s="149"/>
      <c r="K278" s="13"/>
      <c r="L278" s="13"/>
    </row>
    <row r="279" spans="1:12" s="37" customFormat="1" x14ac:dyDescent="0.25">
      <c r="A279" s="127"/>
      <c r="B279" s="127"/>
      <c r="C279" s="127"/>
      <c r="D279" s="127"/>
      <c r="E279" s="128" t="s">
        <v>154</v>
      </c>
      <c r="F279" s="129" t="s">
        <v>21</v>
      </c>
      <c r="G279" s="130">
        <f>G264</f>
        <v>0</v>
      </c>
      <c r="H279" s="130">
        <f>H264</f>
        <v>0</v>
      </c>
      <c r="I279" s="131" t="str">
        <f t="shared" si="25"/>
        <v/>
      </c>
      <c r="J279" s="130">
        <f t="shared" ref="J279:J291" si="30">H279-G279</f>
        <v>0</v>
      </c>
      <c r="K279" s="10"/>
      <c r="L279" s="10"/>
    </row>
    <row r="280" spans="1:12" s="37" customFormat="1" x14ac:dyDescent="0.25">
      <c r="A280" s="127"/>
      <c r="B280" s="127"/>
      <c r="C280" s="127"/>
      <c r="D280" s="127"/>
      <c r="E280" s="128" t="s">
        <v>161</v>
      </c>
      <c r="F280" s="129" t="s">
        <v>60</v>
      </c>
      <c r="G280" s="130">
        <f t="shared" ref="G280:H291" si="31">G265</f>
        <v>0</v>
      </c>
      <c r="H280" s="130">
        <f t="shared" si="31"/>
        <v>0</v>
      </c>
      <c r="I280" s="131" t="str">
        <f t="shared" si="25"/>
        <v/>
      </c>
      <c r="J280" s="130">
        <f t="shared" si="30"/>
        <v>0</v>
      </c>
      <c r="K280" s="10"/>
      <c r="L280" s="10"/>
    </row>
    <row r="281" spans="1:12" s="37" customFormat="1" x14ac:dyDescent="0.25">
      <c r="A281" s="127"/>
      <c r="B281" s="127"/>
      <c r="C281" s="127"/>
      <c r="D281" s="127"/>
      <c r="E281" s="128" t="s">
        <v>284</v>
      </c>
      <c r="F281" s="129" t="s">
        <v>292</v>
      </c>
      <c r="G281" s="130">
        <f t="shared" si="31"/>
        <v>0</v>
      </c>
      <c r="H281" s="130">
        <f t="shared" si="31"/>
        <v>0</v>
      </c>
      <c r="I281" s="131" t="str">
        <f t="shared" si="25"/>
        <v/>
      </c>
      <c r="J281" s="130">
        <f t="shared" si="30"/>
        <v>0</v>
      </c>
      <c r="K281" s="10"/>
      <c r="L281" s="10"/>
    </row>
    <row r="282" spans="1:12" s="37" customFormat="1" x14ac:dyDescent="0.25">
      <c r="A282" s="127"/>
      <c r="B282" s="127"/>
      <c r="C282" s="127"/>
      <c r="D282" s="127"/>
      <c r="E282" s="128" t="s">
        <v>159</v>
      </c>
      <c r="F282" s="129" t="s">
        <v>45</v>
      </c>
      <c r="G282" s="130">
        <f t="shared" si="31"/>
        <v>0</v>
      </c>
      <c r="H282" s="130">
        <f t="shared" si="31"/>
        <v>0</v>
      </c>
      <c r="I282" s="131" t="str">
        <f t="shared" si="25"/>
        <v/>
      </c>
      <c r="J282" s="130">
        <f t="shared" si="30"/>
        <v>0</v>
      </c>
      <c r="K282" s="10"/>
      <c r="L282" s="10"/>
    </row>
    <row r="283" spans="1:12" s="37" customFormat="1" x14ac:dyDescent="0.25">
      <c r="A283" s="127"/>
      <c r="B283" s="127"/>
      <c r="C283" s="127"/>
      <c r="D283" s="127"/>
      <c r="E283" s="128" t="s">
        <v>160</v>
      </c>
      <c r="F283" s="129" t="s">
        <v>46</v>
      </c>
      <c r="G283" s="130">
        <f t="shared" si="31"/>
        <v>0</v>
      </c>
      <c r="H283" s="130">
        <f t="shared" si="31"/>
        <v>0</v>
      </c>
      <c r="I283" s="131" t="str">
        <f t="shared" si="25"/>
        <v/>
      </c>
      <c r="J283" s="130">
        <f t="shared" si="30"/>
        <v>0</v>
      </c>
      <c r="K283" s="10"/>
      <c r="L283" s="10"/>
    </row>
    <row r="284" spans="1:12" s="37" customFormat="1" ht="27" x14ac:dyDescent="0.25">
      <c r="A284" s="127"/>
      <c r="B284" s="127"/>
      <c r="C284" s="127"/>
      <c r="D284" s="127"/>
      <c r="E284" s="128" t="s">
        <v>162</v>
      </c>
      <c r="F284" s="129" t="s">
        <v>61</v>
      </c>
      <c r="G284" s="130">
        <f t="shared" si="31"/>
        <v>0</v>
      </c>
      <c r="H284" s="130">
        <f t="shared" si="31"/>
        <v>0</v>
      </c>
      <c r="I284" s="131" t="str">
        <f t="shared" si="25"/>
        <v/>
      </c>
      <c r="J284" s="130">
        <f t="shared" si="30"/>
        <v>0</v>
      </c>
      <c r="K284" s="10"/>
      <c r="L284" s="10"/>
    </row>
    <row r="285" spans="1:12" s="37" customFormat="1" ht="27" x14ac:dyDescent="0.25">
      <c r="A285" s="127"/>
      <c r="B285" s="127"/>
      <c r="C285" s="127"/>
      <c r="D285" s="127"/>
      <c r="E285" s="128" t="s">
        <v>285</v>
      </c>
      <c r="F285" s="129" t="s">
        <v>293</v>
      </c>
      <c r="G285" s="130">
        <f t="shared" si="31"/>
        <v>0</v>
      </c>
      <c r="H285" s="130">
        <f t="shared" si="31"/>
        <v>0</v>
      </c>
      <c r="I285" s="131" t="str">
        <f t="shared" si="25"/>
        <v/>
      </c>
      <c r="J285" s="130">
        <f t="shared" si="30"/>
        <v>0</v>
      </c>
      <c r="K285" s="10"/>
      <c r="L285" s="10"/>
    </row>
    <row r="286" spans="1:12" s="37" customFormat="1" x14ac:dyDescent="0.25">
      <c r="A286" s="127"/>
      <c r="B286" s="127"/>
      <c r="C286" s="127"/>
      <c r="D286" s="127"/>
      <c r="E286" s="128" t="s">
        <v>286</v>
      </c>
      <c r="F286" s="129" t="s">
        <v>47</v>
      </c>
      <c r="G286" s="130">
        <f t="shared" si="31"/>
        <v>0</v>
      </c>
      <c r="H286" s="130">
        <f t="shared" si="31"/>
        <v>0</v>
      </c>
      <c r="I286" s="131" t="str">
        <f t="shared" si="25"/>
        <v/>
      </c>
      <c r="J286" s="130">
        <f t="shared" si="30"/>
        <v>0</v>
      </c>
      <c r="K286" s="10"/>
      <c r="L286" s="10"/>
    </row>
    <row r="287" spans="1:12" s="37" customFormat="1" x14ac:dyDescent="0.25">
      <c r="A287" s="127"/>
      <c r="B287" s="127"/>
      <c r="C287" s="127"/>
      <c r="D287" s="127"/>
      <c r="E287" s="128" t="s">
        <v>287</v>
      </c>
      <c r="F287" s="129" t="s">
        <v>294</v>
      </c>
      <c r="G287" s="130">
        <f t="shared" si="31"/>
        <v>0</v>
      </c>
      <c r="H287" s="130">
        <f t="shared" si="31"/>
        <v>0</v>
      </c>
      <c r="I287" s="131" t="str">
        <f t="shared" si="25"/>
        <v/>
      </c>
      <c r="J287" s="130">
        <f t="shared" si="30"/>
        <v>0</v>
      </c>
      <c r="K287" s="10"/>
      <c r="L287" s="10"/>
    </row>
    <row r="288" spans="1:12" s="37" customFormat="1" ht="27" x14ac:dyDescent="0.25">
      <c r="A288" s="127"/>
      <c r="B288" s="127"/>
      <c r="C288" s="127"/>
      <c r="D288" s="127"/>
      <c r="E288" s="128" t="s">
        <v>288</v>
      </c>
      <c r="F288" s="129" t="s">
        <v>295</v>
      </c>
      <c r="G288" s="130">
        <f t="shared" si="31"/>
        <v>0</v>
      </c>
      <c r="H288" s="130">
        <f t="shared" si="31"/>
        <v>0</v>
      </c>
      <c r="I288" s="131" t="str">
        <f t="shared" si="25"/>
        <v/>
      </c>
      <c r="J288" s="130">
        <f t="shared" si="30"/>
        <v>0</v>
      </c>
      <c r="K288" s="10"/>
      <c r="L288" s="10"/>
    </row>
    <row r="289" spans="1:12" s="37" customFormat="1" ht="27" x14ac:dyDescent="0.25">
      <c r="A289" s="127"/>
      <c r="B289" s="127"/>
      <c r="C289" s="127"/>
      <c r="D289" s="127"/>
      <c r="E289" s="128" t="s">
        <v>289</v>
      </c>
      <c r="F289" s="129" t="s">
        <v>62</v>
      </c>
      <c r="G289" s="130">
        <f t="shared" si="31"/>
        <v>0</v>
      </c>
      <c r="H289" s="130">
        <f t="shared" si="31"/>
        <v>0</v>
      </c>
      <c r="I289" s="131" t="str">
        <f t="shared" si="25"/>
        <v/>
      </c>
      <c r="J289" s="130">
        <f t="shared" si="30"/>
        <v>0</v>
      </c>
      <c r="K289" s="10"/>
      <c r="L289" s="10"/>
    </row>
    <row r="290" spans="1:12" s="37" customFormat="1" ht="27" x14ac:dyDescent="0.25">
      <c r="A290" s="127"/>
      <c r="B290" s="127"/>
      <c r="C290" s="127"/>
      <c r="D290" s="127"/>
      <c r="E290" s="128" t="s">
        <v>290</v>
      </c>
      <c r="F290" s="129" t="s">
        <v>296</v>
      </c>
      <c r="G290" s="130">
        <f t="shared" si="31"/>
        <v>0</v>
      </c>
      <c r="H290" s="130">
        <f t="shared" si="31"/>
        <v>0</v>
      </c>
      <c r="I290" s="131" t="str">
        <f t="shared" si="25"/>
        <v/>
      </c>
      <c r="J290" s="130">
        <f t="shared" si="30"/>
        <v>0</v>
      </c>
      <c r="K290" s="10"/>
      <c r="L290" s="10"/>
    </row>
    <row r="291" spans="1:12" s="37" customFormat="1" ht="27.75" thickBot="1" x14ac:dyDescent="0.3">
      <c r="A291" s="132"/>
      <c r="B291" s="132"/>
      <c r="C291" s="132"/>
      <c r="D291" s="132"/>
      <c r="E291" s="133" t="s">
        <v>291</v>
      </c>
      <c r="F291" s="134" t="s">
        <v>297</v>
      </c>
      <c r="G291" s="130">
        <f t="shared" si="31"/>
        <v>0</v>
      </c>
      <c r="H291" s="130">
        <f t="shared" si="31"/>
        <v>0</v>
      </c>
      <c r="I291" s="136" t="str">
        <f t="shared" si="25"/>
        <v/>
      </c>
      <c r="J291" s="135">
        <f t="shared" si="30"/>
        <v>0</v>
      </c>
      <c r="K291" s="10"/>
      <c r="L291" s="10"/>
    </row>
    <row r="292" spans="1:12" ht="15.75" thickBot="1" x14ac:dyDescent="0.3">
      <c r="A292" s="68"/>
      <c r="B292" s="69"/>
      <c r="C292" s="69"/>
      <c r="D292" s="69"/>
      <c r="E292" s="69"/>
      <c r="F292" s="70" t="s">
        <v>86</v>
      </c>
      <c r="G292" s="71">
        <f>SUM(G279:G291)</f>
        <v>0</v>
      </c>
      <c r="H292" s="71">
        <f>SUM(H279:H291)</f>
        <v>0</v>
      </c>
      <c r="I292" s="71" t="str">
        <f>IF(OR(ISBLANK(G292),G292=0),"",H292/G292)</f>
        <v/>
      </c>
      <c r="J292" s="71">
        <f>H292-G292</f>
        <v>0</v>
      </c>
      <c r="K292" s="13"/>
      <c r="L292" s="13"/>
    </row>
    <row r="293" spans="1:12" x14ac:dyDescent="0.25">
      <c r="A293" s="20"/>
      <c r="B293" s="20" t="s">
        <v>87</v>
      </c>
      <c r="C293" s="20"/>
      <c r="D293" s="20"/>
      <c r="E293" s="20"/>
      <c r="F293" s="16" t="s">
        <v>88</v>
      </c>
      <c r="G293" s="20"/>
      <c r="H293" s="20"/>
      <c r="I293" s="80" t="str">
        <f t="shared" si="25"/>
        <v/>
      </c>
      <c r="J293" s="20"/>
      <c r="K293" s="10"/>
      <c r="L293" s="10"/>
    </row>
    <row r="294" spans="1:12" x14ac:dyDescent="0.25">
      <c r="A294" s="6"/>
      <c r="B294" s="6"/>
      <c r="C294" s="7">
        <v>920</v>
      </c>
      <c r="D294" s="7"/>
      <c r="E294" s="7"/>
      <c r="F294" s="8" t="s">
        <v>89</v>
      </c>
      <c r="G294" s="240"/>
      <c r="H294" s="240"/>
      <c r="I294" s="76" t="str">
        <f t="shared" si="25"/>
        <v/>
      </c>
      <c r="J294" s="6"/>
      <c r="K294" s="10"/>
      <c r="L294" s="10"/>
    </row>
    <row r="295" spans="1:12" ht="27" x14ac:dyDescent="0.25">
      <c r="A295" s="6"/>
      <c r="B295" s="6"/>
      <c r="C295" s="6"/>
      <c r="D295" s="6">
        <v>84</v>
      </c>
      <c r="E295" s="6">
        <v>463</v>
      </c>
      <c r="F295" s="9" t="s">
        <v>81</v>
      </c>
      <c r="G295" s="240"/>
      <c r="H295" s="240"/>
      <c r="I295" s="76" t="str">
        <f t="shared" si="25"/>
        <v/>
      </c>
      <c r="J295" s="6">
        <f>H295-G295</f>
        <v>0</v>
      </c>
      <c r="K295" s="10"/>
      <c r="L295" s="10"/>
    </row>
    <row r="296" spans="1:12" ht="27" x14ac:dyDescent="0.25">
      <c r="A296" s="6"/>
      <c r="B296" s="6"/>
      <c r="C296" s="6"/>
      <c r="D296" s="6">
        <v>85</v>
      </c>
      <c r="E296" s="6">
        <v>463</v>
      </c>
      <c r="F296" s="9" t="s">
        <v>82</v>
      </c>
      <c r="G296" s="240"/>
      <c r="H296" s="240"/>
      <c r="I296" s="76" t="str">
        <f t="shared" si="25"/>
        <v/>
      </c>
      <c r="J296" s="6">
        <f>H296-G296</f>
        <v>0</v>
      </c>
      <c r="K296" s="10"/>
      <c r="L296" s="10"/>
    </row>
    <row r="297" spans="1:12" ht="27" x14ac:dyDescent="0.25">
      <c r="A297" s="149"/>
      <c r="B297" s="149"/>
      <c r="C297" s="149"/>
      <c r="D297" s="149"/>
      <c r="E297" s="149"/>
      <c r="F297" s="150" t="s">
        <v>91</v>
      </c>
      <c r="G297" s="246"/>
      <c r="H297" s="246"/>
      <c r="I297" s="152" t="str">
        <f t="shared" si="25"/>
        <v/>
      </c>
      <c r="J297" s="153"/>
      <c r="K297" s="10"/>
      <c r="L297" s="10"/>
    </row>
    <row r="298" spans="1:12" s="37" customFormat="1" x14ac:dyDescent="0.25">
      <c r="A298" s="28"/>
      <c r="B298" s="28"/>
      <c r="C298" s="28"/>
      <c r="D298" s="28"/>
      <c r="E298" s="35" t="s">
        <v>154</v>
      </c>
      <c r="F298" s="123" t="s">
        <v>21</v>
      </c>
      <c r="G298" s="240"/>
      <c r="H298" s="240"/>
      <c r="I298" s="76" t="str">
        <f t="shared" ref="I298:I310" si="32">IF(OR(ISBLANK(G298),G298=0),"",H298/G298)</f>
        <v/>
      </c>
      <c r="J298" s="6">
        <f t="shared" ref="J298:J310" si="33">H298-G298</f>
        <v>0</v>
      </c>
      <c r="K298" s="10"/>
      <c r="L298" s="10"/>
    </row>
    <row r="299" spans="1:12" s="37" customFormat="1" x14ac:dyDescent="0.25">
      <c r="A299" s="28"/>
      <c r="B299" s="28"/>
      <c r="C299" s="28"/>
      <c r="D299" s="28"/>
      <c r="E299" s="35" t="s">
        <v>161</v>
      </c>
      <c r="F299" s="123" t="s">
        <v>60</v>
      </c>
      <c r="G299" s="240"/>
      <c r="H299" s="240"/>
      <c r="I299" s="76" t="str">
        <f t="shared" si="32"/>
        <v/>
      </c>
      <c r="J299" s="6">
        <f t="shared" si="33"/>
        <v>0</v>
      </c>
      <c r="K299" s="10"/>
      <c r="L299" s="10"/>
    </row>
    <row r="300" spans="1:12" s="37" customFormat="1" x14ac:dyDescent="0.25">
      <c r="A300" s="28"/>
      <c r="B300" s="28"/>
      <c r="C300" s="28"/>
      <c r="D300" s="28"/>
      <c r="E300" s="35" t="s">
        <v>284</v>
      </c>
      <c r="F300" s="123" t="s">
        <v>292</v>
      </c>
      <c r="G300" s="240"/>
      <c r="H300" s="240"/>
      <c r="I300" s="76" t="str">
        <f t="shared" si="32"/>
        <v/>
      </c>
      <c r="J300" s="6">
        <f t="shared" si="33"/>
        <v>0</v>
      </c>
      <c r="K300" s="10"/>
      <c r="L300" s="10"/>
    </row>
    <row r="301" spans="1:12" s="37" customFormat="1" x14ac:dyDescent="0.25">
      <c r="A301" s="28"/>
      <c r="B301" s="28"/>
      <c r="C301" s="28"/>
      <c r="D301" s="28"/>
      <c r="E301" s="35" t="s">
        <v>159</v>
      </c>
      <c r="F301" s="123" t="s">
        <v>45</v>
      </c>
      <c r="G301" s="240"/>
      <c r="H301" s="240"/>
      <c r="I301" s="76" t="str">
        <f t="shared" si="32"/>
        <v/>
      </c>
      <c r="J301" s="6">
        <f t="shared" si="33"/>
        <v>0</v>
      </c>
      <c r="K301" s="10"/>
      <c r="L301" s="10"/>
    </row>
    <row r="302" spans="1:12" s="37" customFormat="1" x14ac:dyDescent="0.25">
      <c r="A302" s="28"/>
      <c r="B302" s="28"/>
      <c r="C302" s="28"/>
      <c r="D302" s="28"/>
      <c r="E302" s="35" t="s">
        <v>160</v>
      </c>
      <c r="F302" s="123" t="s">
        <v>46</v>
      </c>
      <c r="G302" s="240"/>
      <c r="H302" s="240"/>
      <c r="I302" s="76" t="str">
        <f t="shared" si="32"/>
        <v/>
      </c>
      <c r="J302" s="6">
        <f t="shared" si="33"/>
        <v>0</v>
      </c>
      <c r="K302" s="10"/>
      <c r="L302" s="10"/>
    </row>
    <row r="303" spans="1:12" s="37" customFormat="1" ht="27" x14ac:dyDescent="0.25">
      <c r="A303" s="28"/>
      <c r="B303" s="28"/>
      <c r="C303" s="28"/>
      <c r="D303" s="28"/>
      <c r="E303" s="35" t="s">
        <v>162</v>
      </c>
      <c r="F303" s="123" t="s">
        <v>61</v>
      </c>
      <c r="G303" s="240"/>
      <c r="H303" s="240"/>
      <c r="I303" s="76" t="str">
        <f t="shared" si="32"/>
        <v/>
      </c>
      <c r="J303" s="6">
        <f t="shared" si="33"/>
        <v>0</v>
      </c>
      <c r="K303" s="10"/>
      <c r="L303" s="10"/>
    </row>
    <row r="304" spans="1:12" s="37" customFormat="1" ht="27" x14ac:dyDescent="0.25">
      <c r="A304" s="28"/>
      <c r="B304" s="28"/>
      <c r="C304" s="28"/>
      <c r="D304" s="28"/>
      <c r="E304" s="35" t="s">
        <v>285</v>
      </c>
      <c r="F304" s="123" t="s">
        <v>293</v>
      </c>
      <c r="G304" s="240"/>
      <c r="H304" s="240"/>
      <c r="I304" s="76" t="str">
        <f t="shared" si="32"/>
        <v/>
      </c>
      <c r="J304" s="6">
        <f t="shared" si="33"/>
        <v>0</v>
      </c>
      <c r="K304" s="10"/>
      <c r="L304" s="10"/>
    </row>
    <row r="305" spans="1:12" s="37" customFormat="1" x14ac:dyDescent="0.25">
      <c r="A305" s="28"/>
      <c r="B305" s="28"/>
      <c r="C305" s="28"/>
      <c r="D305" s="28"/>
      <c r="E305" s="35" t="s">
        <v>286</v>
      </c>
      <c r="F305" s="123" t="s">
        <v>47</v>
      </c>
      <c r="G305" s="240"/>
      <c r="H305" s="240"/>
      <c r="I305" s="76" t="str">
        <f t="shared" si="32"/>
        <v/>
      </c>
      <c r="J305" s="6">
        <f t="shared" si="33"/>
        <v>0</v>
      </c>
      <c r="K305" s="10"/>
      <c r="L305" s="10"/>
    </row>
    <row r="306" spans="1:12" s="37" customFormat="1" x14ac:dyDescent="0.25">
      <c r="A306" s="28"/>
      <c r="B306" s="28"/>
      <c r="C306" s="28"/>
      <c r="D306" s="28"/>
      <c r="E306" s="35" t="s">
        <v>287</v>
      </c>
      <c r="F306" s="123" t="s">
        <v>294</v>
      </c>
      <c r="G306" s="240"/>
      <c r="H306" s="240"/>
      <c r="I306" s="76" t="str">
        <f t="shared" si="32"/>
        <v/>
      </c>
      <c r="J306" s="6">
        <f t="shared" si="33"/>
        <v>0</v>
      </c>
      <c r="K306" s="10"/>
      <c r="L306" s="10"/>
    </row>
    <row r="307" spans="1:12" s="37" customFormat="1" ht="27" x14ac:dyDescent="0.25">
      <c r="A307" s="28"/>
      <c r="B307" s="28"/>
      <c r="C307" s="28"/>
      <c r="D307" s="28"/>
      <c r="E307" s="35" t="s">
        <v>288</v>
      </c>
      <c r="F307" s="123" t="s">
        <v>295</v>
      </c>
      <c r="G307" s="240"/>
      <c r="H307" s="240"/>
      <c r="I307" s="76" t="str">
        <f t="shared" si="32"/>
        <v/>
      </c>
      <c r="J307" s="6">
        <f t="shared" si="33"/>
        <v>0</v>
      </c>
      <c r="K307" s="10"/>
      <c r="L307" s="10"/>
    </row>
    <row r="308" spans="1:12" s="37" customFormat="1" ht="27" x14ac:dyDescent="0.25">
      <c r="A308" s="28"/>
      <c r="B308" s="28"/>
      <c r="C308" s="28"/>
      <c r="D308" s="28"/>
      <c r="E308" s="35" t="s">
        <v>289</v>
      </c>
      <c r="F308" s="123" t="s">
        <v>62</v>
      </c>
      <c r="G308" s="240"/>
      <c r="H308" s="240"/>
      <c r="I308" s="76" t="str">
        <f t="shared" si="32"/>
        <v/>
      </c>
      <c r="J308" s="6">
        <f t="shared" si="33"/>
        <v>0</v>
      </c>
      <c r="K308" s="10"/>
      <c r="L308" s="10"/>
    </row>
    <row r="309" spans="1:12" s="37" customFormat="1" ht="27" x14ac:dyDescent="0.25">
      <c r="A309" s="28"/>
      <c r="B309" s="28"/>
      <c r="C309" s="28"/>
      <c r="D309" s="28"/>
      <c r="E309" s="35" t="s">
        <v>290</v>
      </c>
      <c r="F309" s="123" t="s">
        <v>296</v>
      </c>
      <c r="G309" s="240"/>
      <c r="H309" s="240"/>
      <c r="I309" s="76" t="str">
        <f t="shared" si="32"/>
        <v/>
      </c>
      <c r="J309" s="6">
        <f t="shared" si="33"/>
        <v>0</v>
      </c>
      <c r="K309" s="10"/>
      <c r="L309" s="10"/>
    </row>
    <row r="310" spans="1:12" s="37" customFormat="1" ht="27.75" thickBot="1" x14ac:dyDescent="0.3">
      <c r="A310" s="34"/>
      <c r="B310" s="34"/>
      <c r="C310" s="34"/>
      <c r="D310" s="34"/>
      <c r="E310" s="124" t="s">
        <v>291</v>
      </c>
      <c r="F310" s="125" t="s">
        <v>297</v>
      </c>
      <c r="G310" s="243"/>
      <c r="H310" s="243"/>
      <c r="I310" s="78" t="str">
        <f t="shared" si="32"/>
        <v/>
      </c>
      <c r="J310" s="33">
        <f t="shared" si="33"/>
        <v>0</v>
      </c>
      <c r="K310" s="10"/>
      <c r="L310" s="10"/>
    </row>
    <row r="311" spans="1:12" ht="15.75" thickBot="1" x14ac:dyDescent="0.3">
      <c r="A311" s="47"/>
      <c r="B311" s="48"/>
      <c r="C311" s="48"/>
      <c r="D311" s="48"/>
      <c r="E311" s="48"/>
      <c r="F311" s="49" t="s">
        <v>92</v>
      </c>
      <c r="G311" s="50">
        <f>SUM(G298:G310)</f>
        <v>0</v>
      </c>
      <c r="H311" s="50">
        <f>SUM(H298:H310)</f>
        <v>0</v>
      </c>
      <c r="I311" s="56" t="str">
        <f>IF(OR(ISBLANK(G311),G311=0),"",H311/G311)</f>
        <v/>
      </c>
      <c r="J311" s="56">
        <f>H311-G311</f>
        <v>0</v>
      </c>
      <c r="K311" s="13"/>
      <c r="L311" s="13"/>
    </row>
    <row r="312" spans="1:12" x14ac:dyDescent="0.25">
      <c r="A312" s="149"/>
      <c r="B312" s="149"/>
      <c r="C312" s="149"/>
      <c r="D312" s="149"/>
      <c r="E312" s="149"/>
      <c r="F312" s="150" t="s">
        <v>93</v>
      </c>
      <c r="G312" s="122"/>
      <c r="H312" s="122"/>
      <c r="I312" s="115" t="str">
        <f t="shared" si="25"/>
        <v/>
      </c>
      <c r="J312" s="149"/>
      <c r="K312" s="13"/>
      <c r="L312" s="13"/>
    </row>
    <row r="313" spans="1:12" s="37" customFormat="1" x14ac:dyDescent="0.25">
      <c r="A313" s="127"/>
      <c r="B313" s="127"/>
      <c r="C313" s="127"/>
      <c r="D313" s="127"/>
      <c r="E313" s="128" t="s">
        <v>154</v>
      </c>
      <c r="F313" s="129" t="s">
        <v>21</v>
      </c>
      <c r="G313" s="130">
        <f>G298</f>
        <v>0</v>
      </c>
      <c r="H313" s="130">
        <f>H298</f>
        <v>0</v>
      </c>
      <c r="I313" s="131" t="str">
        <f t="shared" si="25"/>
        <v/>
      </c>
      <c r="J313" s="130">
        <f t="shared" ref="J313:J325" si="34">H313-G313</f>
        <v>0</v>
      </c>
      <c r="K313" s="10"/>
      <c r="L313" s="10"/>
    </row>
    <row r="314" spans="1:12" s="37" customFormat="1" x14ac:dyDescent="0.25">
      <c r="A314" s="127"/>
      <c r="B314" s="127"/>
      <c r="C314" s="127"/>
      <c r="D314" s="127"/>
      <c r="E314" s="128" t="s">
        <v>161</v>
      </c>
      <c r="F314" s="129" t="s">
        <v>60</v>
      </c>
      <c r="G314" s="130">
        <f t="shared" ref="G314:H325" si="35">G299</f>
        <v>0</v>
      </c>
      <c r="H314" s="130">
        <f t="shared" si="35"/>
        <v>0</v>
      </c>
      <c r="I314" s="131" t="str">
        <f t="shared" si="25"/>
        <v/>
      </c>
      <c r="J314" s="130">
        <f t="shared" si="34"/>
        <v>0</v>
      </c>
      <c r="K314" s="10"/>
      <c r="L314" s="10"/>
    </row>
    <row r="315" spans="1:12" s="37" customFormat="1" x14ac:dyDescent="0.25">
      <c r="A315" s="127"/>
      <c r="B315" s="127"/>
      <c r="C315" s="127"/>
      <c r="D315" s="127"/>
      <c r="E315" s="128" t="s">
        <v>284</v>
      </c>
      <c r="F315" s="129" t="s">
        <v>292</v>
      </c>
      <c r="G315" s="130">
        <f t="shared" si="35"/>
        <v>0</v>
      </c>
      <c r="H315" s="130">
        <f t="shared" si="35"/>
        <v>0</v>
      </c>
      <c r="I315" s="131" t="str">
        <f t="shared" si="25"/>
        <v/>
      </c>
      <c r="J315" s="130">
        <f t="shared" si="34"/>
        <v>0</v>
      </c>
      <c r="K315" s="10"/>
      <c r="L315" s="10"/>
    </row>
    <row r="316" spans="1:12" s="37" customFormat="1" x14ac:dyDescent="0.25">
      <c r="A316" s="127"/>
      <c r="B316" s="127"/>
      <c r="C316" s="127"/>
      <c r="D316" s="127"/>
      <c r="E316" s="128" t="s">
        <v>159</v>
      </c>
      <c r="F316" s="129" t="s">
        <v>45</v>
      </c>
      <c r="G316" s="130">
        <f t="shared" si="35"/>
        <v>0</v>
      </c>
      <c r="H316" s="130">
        <f t="shared" si="35"/>
        <v>0</v>
      </c>
      <c r="I316" s="131" t="str">
        <f t="shared" si="25"/>
        <v/>
      </c>
      <c r="J316" s="130">
        <f t="shared" si="34"/>
        <v>0</v>
      </c>
      <c r="K316" s="10"/>
      <c r="L316" s="10"/>
    </row>
    <row r="317" spans="1:12" s="37" customFormat="1" x14ac:dyDescent="0.25">
      <c r="A317" s="127"/>
      <c r="B317" s="127"/>
      <c r="C317" s="127"/>
      <c r="D317" s="127"/>
      <c r="E317" s="128" t="s">
        <v>160</v>
      </c>
      <c r="F317" s="129" t="s">
        <v>46</v>
      </c>
      <c r="G317" s="130">
        <f t="shared" si="35"/>
        <v>0</v>
      </c>
      <c r="H317" s="130">
        <f t="shared" si="35"/>
        <v>0</v>
      </c>
      <c r="I317" s="131" t="str">
        <f t="shared" si="25"/>
        <v/>
      </c>
      <c r="J317" s="130">
        <f t="shared" si="34"/>
        <v>0</v>
      </c>
      <c r="K317" s="10"/>
      <c r="L317" s="10"/>
    </row>
    <row r="318" spans="1:12" s="37" customFormat="1" ht="27" x14ac:dyDescent="0.25">
      <c r="A318" s="127"/>
      <c r="B318" s="127"/>
      <c r="C318" s="127"/>
      <c r="D318" s="127"/>
      <c r="E318" s="128" t="s">
        <v>162</v>
      </c>
      <c r="F318" s="129" t="s">
        <v>61</v>
      </c>
      <c r="G318" s="130">
        <f t="shared" si="35"/>
        <v>0</v>
      </c>
      <c r="H318" s="130">
        <f t="shared" si="35"/>
        <v>0</v>
      </c>
      <c r="I318" s="131" t="str">
        <f t="shared" si="25"/>
        <v/>
      </c>
      <c r="J318" s="130">
        <f t="shared" si="34"/>
        <v>0</v>
      </c>
      <c r="K318" s="10"/>
      <c r="L318" s="10"/>
    </row>
    <row r="319" spans="1:12" s="37" customFormat="1" ht="27" x14ac:dyDescent="0.25">
      <c r="A319" s="127"/>
      <c r="B319" s="127"/>
      <c r="C319" s="127"/>
      <c r="D319" s="127"/>
      <c r="E319" s="128" t="s">
        <v>285</v>
      </c>
      <c r="F319" s="129" t="s">
        <v>293</v>
      </c>
      <c r="G319" s="130">
        <f t="shared" si="35"/>
        <v>0</v>
      </c>
      <c r="H319" s="130">
        <f t="shared" si="35"/>
        <v>0</v>
      </c>
      <c r="I319" s="131" t="str">
        <f t="shared" si="25"/>
        <v/>
      </c>
      <c r="J319" s="130">
        <f t="shared" si="34"/>
        <v>0</v>
      </c>
      <c r="K319" s="10"/>
      <c r="L319" s="10"/>
    </row>
    <row r="320" spans="1:12" s="37" customFormat="1" x14ac:dyDescent="0.25">
      <c r="A320" s="127"/>
      <c r="B320" s="127"/>
      <c r="C320" s="127"/>
      <c r="D320" s="127"/>
      <c r="E320" s="128" t="s">
        <v>286</v>
      </c>
      <c r="F320" s="129" t="s">
        <v>47</v>
      </c>
      <c r="G320" s="130">
        <f t="shared" si="35"/>
        <v>0</v>
      </c>
      <c r="H320" s="130">
        <f t="shared" si="35"/>
        <v>0</v>
      </c>
      <c r="I320" s="131" t="str">
        <f t="shared" si="25"/>
        <v/>
      </c>
      <c r="J320" s="130">
        <f t="shared" si="34"/>
        <v>0</v>
      </c>
      <c r="K320" s="10"/>
      <c r="L320" s="10"/>
    </row>
    <row r="321" spans="1:12" s="37" customFormat="1" x14ac:dyDescent="0.25">
      <c r="A321" s="127"/>
      <c r="B321" s="127"/>
      <c r="C321" s="127"/>
      <c r="D321" s="127"/>
      <c r="E321" s="128" t="s">
        <v>287</v>
      </c>
      <c r="F321" s="129" t="s">
        <v>294</v>
      </c>
      <c r="G321" s="130">
        <f t="shared" si="35"/>
        <v>0</v>
      </c>
      <c r="H321" s="130">
        <f t="shared" si="35"/>
        <v>0</v>
      </c>
      <c r="I321" s="131" t="str">
        <f t="shared" si="25"/>
        <v/>
      </c>
      <c r="J321" s="130">
        <f t="shared" si="34"/>
        <v>0</v>
      </c>
      <c r="K321" s="10"/>
      <c r="L321" s="10"/>
    </row>
    <row r="322" spans="1:12" s="37" customFormat="1" ht="27" x14ac:dyDescent="0.25">
      <c r="A322" s="127"/>
      <c r="B322" s="127"/>
      <c r="C322" s="127"/>
      <c r="D322" s="127"/>
      <c r="E322" s="128" t="s">
        <v>288</v>
      </c>
      <c r="F322" s="129" t="s">
        <v>295</v>
      </c>
      <c r="G322" s="130">
        <f t="shared" si="35"/>
        <v>0</v>
      </c>
      <c r="H322" s="130">
        <f t="shared" si="35"/>
        <v>0</v>
      </c>
      <c r="I322" s="131" t="str">
        <f t="shared" si="25"/>
        <v/>
      </c>
      <c r="J322" s="130">
        <f t="shared" si="34"/>
        <v>0</v>
      </c>
      <c r="K322" s="10"/>
      <c r="L322" s="10"/>
    </row>
    <row r="323" spans="1:12" s="37" customFormat="1" ht="27" x14ac:dyDescent="0.25">
      <c r="A323" s="127"/>
      <c r="B323" s="127"/>
      <c r="C323" s="127"/>
      <c r="D323" s="127"/>
      <c r="E323" s="128" t="s">
        <v>289</v>
      </c>
      <c r="F323" s="129" t="s">
        <v>62</v>
      </c>
      <c r="G323" s="130">
        <f t="shared" si="35"/>
        <v>0</v>
      </c>
      <c r="H323" s="130">
        <f t="shared" si="35"/>
        <v>0</v>
      </c>
      <c r="I323" s="131" t="str">
        <f t="shared" si="25"/>
        <v/>
      </c>
      <c r="J323" s="130">
        <f t="shared" si="34"/>
        <v>0</v>
      </c>
      <c r="K323" s="10"/>
      <c r="L323" s="10"/>
    </row>
    <row r="324" spans="1:12" s="37" customFormat="1" ht="27" x14ac:dyDescent="0.25">
      <c r="A324" s="127"/>
      <c r="B324" s="127"/>
      <c r="C324" s="127"/>
      <c r="D324" s="127"/>
      <c r="E324" s="128" t="s">
        <v>290</v>
      </c>
      <c r="F324" s="129" t="s">
        <v>296</v>
      </c>
      <c r="G324" s="130">
        <f t="shared" si="35"/>
        <v>0</v>
      </c>
      <c r="H324" s="130">
        <f t="shared" si="35"/>
        <v>0</v>
      </c>
      <c r="I324" s="131" t="str">
        <f t="shared" si="25"/>
        <v/>
      </c>
      <c r="J324" s="130">
        <f t="shared" si="34"/>
        <v>0</v>
      </c>
      <c r="K324" s="10"/>
      <c r="L324" s="10"/>
    </row>
    <row r="325" spans="1:12" s="37" customFormat="1" ht="27.75" thickBot="1" x14ac:dyDescent="0.3">
      <c r="A325" s="132"/>
      <c r="B325" s="132"/>
      <c r="C325" s="132"/>
      <c r="D325" s="132"/>
      <c r="E325" s="133" t="s">
        <v>291</v>
      </c>
      <c r="F325" s="134" t="s">
        <v>297</v>
      </c>
      <c r="G325" s="130">
        <f t="shared" si="35"/>
        <v>0</v>
      </c>
      <c r="H325" s="130">
        <f t="shared" si="35"/>
        <v>0</v>
      </c>
      <c r="I325" s="136" t="str">
        <f t="shared" si="25"/>
        <v/>
      </c>
      <c r="J325" s="135">
        <f t="shared" si="34"/>
        <v>0</v>
      </c>
      <c r="K325" s="10"/>
      <c r="L325" s="10"/>
    </row>
    <row r="326" spans="1:12" ht="15.75" thickBot="1" x14ac:dyDescent="0.3">
      <c r="A326" s="68"/>
      <c r="B326" s="69"/>
      <c r="C326" s="69"/>
      <c r="D326" s="69"/>
      <c r="E326" s="69"/>
      <c r="F326" s="70" t="s">
        <v>94</v>
      </c>
      <c r="G326" s="71">
        <f>SUM(G313:G325)</f>
        <v>0</v>
      </c>
      <c r="H326" s="71">
        <f>SUM(H313:H325)</f>
        <v>0</v>
      </c>
      <c r="I326" s="71" t="str">
        <f>IF(OR(ISBLANK(G326),G326=0),"",H326/G326)</f>
        <v/>
      </c>
      <c r="J326" s="71">
        <f>H326-G326</f>
        <v>0</v>
      </c>
      <c r="K326" s="13"/>
      <c r="L326" s="13"/>
    </row>
    <row r="327" spans="1:12" x14ac:dyDescent="0.25">
      <c r="A327" s="20"/>
      <c r="B327" s="15" t="s">
        <v>95</v>
      </c>
      <c r="C327" s="15"/>
      <c r="D327" s="15"/>
      <c r="E327" s="15"/>
      <c r="F327" s="16" t="s">
        <v>96</v>
      </c>
      <c r="G327" s="20"/>
      <c r="H327" s="20"/>
      <c r="I327" s="80" t="str">
        <f t="shared" si="25"/>
        <v/>
      </c>
      <c r="J327" s="20"/>
      <c r="K327" s="10"/>
      <c r="L327" s="10"/>
    </row>
    <row r="328" spans="1:12" x14ac:dyDescent="0.25">
      <c r="A328" s="6"/>
      <c r="B328" s="4"/>
      <c r="C328" s="7">
        <v>820</v>
      </c>
      <c r="D328" s="7"/>
      <c r="E328" s="7"/>
      <c r="F328" s="8" t="s">
        <v>97</v>
      </c>
      <c r="G328" s="6"/>
      <c r="H328" s="6"/>
      <c r="I328" s="76" t="str">
        <f t="shared" si="25"/>
        <v/>
      </c>
      <c r="J328" s="6"/>
      <c r="K328" s="10"/>
      <c r="L328" s="10"/>
    </row>
    <row r="329" spans="1:12" x14ac:dyDescent="0.25">
      <c r="A329" s="6"/>
      <c r="B329" s="6"/>
      <c r="C329" s="6"/>
      <c r="D329" s="6">
        <v>86</v>
      </c>
      <c r="E329" s="6">
        <v>411</v>
      </c>
      <c r="F329" s="9" t="s">
        <v>10</v>
      </c>
      <c r="G329" s="240"/>
      <c r="H329" s="240"/>
      <c r="I329" s="76" t="str">
        <f t="shared" si="25"/>
        <v/>
      </c>
      <c r="J329" s="6">
        <f t="shared" ref="J329:J347" si="36">H329-G329</f>
        <v>0</v>
      </c>
      <c r="K329" s="10"/>
      <c r="L329" s="10"/>
    </row>
    <row r="330" spans="1:12" ht="16.5" customHeight="1" x14ac:dyDescent="0.25">
      <c r="A330" s="6"/>
      <c r="B330" s="6"/>
      <c r="C330" s="6"/>
      <c r="D330" s="6">
        <v>87</v>
      </c>
      <c r="E330" s="6">
        <v>412</v>
      </c>
      <c r="F330" s="9" t="s">
        <v>11</v>
      </c>
      <c r="G330" s="240"/>
      <c r="H330" s="240"/>
      <c r="I330" s="76" t="str">
        <f t="shared" si="25"/>
        <v/>
      </c>
      <c r="J330" s="6">
        <f t="shared" si="36"/>
        <v>0</v>
      </c>
      <c r="K330" s="10"/>
      <c r="L330" s="10"/>
    </row>
    <row r="331" spans="1:12" x14ac:dyDescent="0.25">
      <c r="A331" s="6"/>
      <c r="B331" s="6"/>
      <c r="C331" s="6"/>
      <c r="D331" s="6">
        <v>88</v>
      </c>
      <c r="E331" s="6">
        <v>413</v>
      </c>
      <c r="F331" s="9" t="s">
        <v>12</v>
      </c>
      <c r="G331" s="240"/>
      <c r="H331" s="240"/>
      <c r="I331" s="76" t="str">
        <f t="shared" si="25"/>
        <v/>
      </c>
      <c r="J331" s="6">
        <f t="shared" si="36"/>
        <v>0</v>
      </c>
      <c r="K331" s="10"/>
      <c r="L331" s="10"/>
    </row>
    <row r="332" spans="1:12" x14ac:dyDescent="0.25">
      <c r="A332" s="6"/>
      <c r="B332" s="6"/>
      <c r="C332" s="6"/>
      <c r="D332" s="6">
        <v>89</v>
      </c>
      <c r="E332" s="6">
        <v>414</v>
      </c>
      <c r="F332" s="9" t="s">
        <v>13</v>
      </c>
      <c r="G332" s="240"/>
      <c r="H332" s="240"/>
      <c r="I332" s="76" t="str">
        <f t="shared" si="25"/>
        <v/>
      </c>
      <c r="J332" s="6">
        <f t="shared" si="36"/>
        <v>0</v>
      </c>
      <c r="K332" s="10"/>
      <c r="L332" s="10"/>
    </row>
    <row r="333" spans="1:12" x14ac:dyDescent="0.25">
      <c r="A333" s="6"/>
      <c r="B333" s="6"/>
      <c r="C333" s="6"/>
      <c r="D333" s="6">
        <v>90</v>
      </c>
      <c r="E333" s="6">
        <v>415</v>
      </c>
      <c r="F333" s="9" t="s">
        <v>14</v>
      </c>
      <c r="G333" s="240"/>
      <c r="H333" s="240"/>
      <c r="I333" s="76" t="str">
        <f t="shared" si="25"/>
        <v/>
      </c>
      <c r="J333" s="6">
        <f t="shared" si="36"/>
        <v>0</v>
      </c>
      <c r="K333" s="10"/>
      <c r="L333" s="10"/>
    </row>
    <row r="334" spans="1:12" ht="27" customHeight="1" x14ac:dyDescent="0.25">
      <c r="A334" s="6"/>
      <c r="B334" s="6"/>
      <c r="C334" s="6"/>
      <c r="D334" s="6">
        <v>91</v>
      </c>
      <c r="E334" s="6">
        <v>416</v>
      </c>
      <c r="F334" s="9" t="s">
        <v>15</v>
      </c>
      <c r="G334" s="240"/>
      <c r="H334" s="240"/>
      <c r="I334" s="76" t="str">
        <f t="shared" si="25"/>
        <v/>
      </c>
      <c r="J334" s="6">
        <f t="shared" si="36"/>
        <v>0</v>
      </c>
      <c r="K334" s="10"/>
      <c r="L334" s="10"/>
    </row>
    <row r="335" spans="1:12" x14ac:dyDescent="0.25">
      <c r="A335" s="6"/>
      <c r="B335" s="6"/>
      <c r="C335" s="6"/>
      <c r="D335" s="6">
        <v>92</v>
      </c>
      <c r="E335" s="6">
        <v>421</v>
      </c>
      <c r="F335" s="9" t="s">
        <v>32</v>
      </c>
      <c r="G335" s="240"/>
      <c r="H335" s="240"/>
      <c r="I335" s="76" t="str">
        <f t="shared" si="25"/>
        <v/>
      </c>
      <c r="J335" s="6">
        <f t="shared" si="36"/>
        <v>0</v>
      </c>
      <c r="K335" s="10"/>
      <c r="L335" s="10"/>
    </row>
    <row r="336" spans="1:12" x14ac:dyDescent="0.25">
      <c r="A336" s="6"/>
      <c r="B336" s="6"/>
      <c r="C336" s="6"/>
      <c r="D336" s="6">
        <v>93</v>
      </c>
      <c r="E336" s="6">
        <v>422</v>
      </c>
      <c r="F336" s="9" t="s">
        <v>33</v>
      </c>
      <c r="G336" s="240"/>
      <c r="H336" s="240"/>
      <c r="I336" s="76" t="str">
        <f t="shared" si="25"/>
        <v/>
      </c>
      <c r="J336" s="6">
        <f t="shared" si="36"/>
        <v>0</v>
      </c>
      <c r="K336" s="10"/>
      <c r="L336" s="10"/>
    </row>
    <row r="337" spans="1:12" x14ac:dyDescent="0.25">
      <c r="A337" s="6"/>
      <c r="B337" s="6"/>
      <c r="C337" s="6"/>
      <c r="D337" s="6">
        <v>94</v>
      </c>
      <c r="E337" s="6">
        <v>423</v>
      </c>
      <c r="F337" s="9" t="s">
        <v>34</v>
      </c>
      <c r="G337" s="240"/>
      <c r="H337" s="240"/>
      <c r="I337" s="76" t="str">
        <f t="shared" si="25"/>
        <v/>
      </c>
      <c r="J337" s="6">
        <f t="shared" si="36"/>
        <v>0</v>
      </c>
      <c r="K337" s="10"/>
      <c r="L337" s="10"/>
    </row>
    <row r="338" spans="1:12" x14ac:dyDescent="0.25">
      <c r="A338" s="6"/>
      <c r="B338" s="6"/>
      <c r="C338" s="6"/>
      <c r="D338" s="6">
        <v>95</v>
      </c>
      <c r="E338" s="6">
        <v>424</v>
      </c>
      <c r="F338" s="9" t="s">
        <v>69</v>
      </c>
      <c r="G338" s="240"/>
      <c r="H338" s="240"/>
      <c r="I338" s="76" t="str">
        <f t="shared" si="25"/>
        <v/>
      </c>
      <c r="J338" s="6">
        <f t="shared" si="36"/>
        <v>0</v>
      </c>
      <c r="K338" s="10"/>
      <c r="L338" s="10"/>
    </row>
    <row r="339" spans="1:12" ht="27" x14ac:dyDescent="0.25">
      <c r="A339" s="6"/>
      <c r="B339" s="6"/>
      <c r="C339" s="6"/>
      <c r="D339" s="6">
        <v>96</v>
      </c>
      <c r="E339" s="6">
        <v>425</v>
      </c>
      <c r="F339" s="9" t="s">
        <v>70</v>
      </c>
      <c r="G339" s="240"/>
      <c r="H339" s="240"/>
      <c r="I339" s="76" t="str">
        <f t="shared" si="25"/>
        <v/>
      </c>
      <c r="J339" s="6">
        <f t="shared" si="36"/>
        <v>0</v>
      </c>
      <c r="K339" s="10"/>
      <c r="L339" s="10"/>
    </row>
    <row r="340" spans="1:12" x14ac:dyDescent="0.25">
      <c r="A340" s="6"/>
      <c r="B340" s="6"/>
      <c r="C340" s="6"/>
      <c r="D340" s="6">
        <v>97</v>
      </c>
      <c r="E340" s="6">
        <v>426</v>
      </c>
      <c r="F340" s="9" t="s">
        <v>28</v>
      </c>
      <c r="G340" s="240"/>
      <c r="H340" s="240"/>
      <c r="I340" s="76" t="str">
        <f t="shared" si="25"/>
        <v/>
      </c>
      <c r="J340" s="6">
        <f t="shared" si="36"/>
        <v>0</v>
      </c>
      <c r="K340" s="10"/>
      <c r="L340" s="10"/>
    </row>
    <row r="341" spans="1:12" x14ac:dyDescent="0.25">
      <c r="A341" s="6"/>
      <c r="B341" s="6"/>
      <c r="C341" s="6"/>
      <c r="D341" s="6">
        <v>98</v>
      </c>
      <c r="E341" s="6">
        <v>465</v>
      </c>
      <c r="F341" s="9" t="s">
        <v>98</v>
      </c>
      <c r="G341" s="240"/>
      <c r="H341" s="240"/>
      <c r="I341" s="76" t="str">
        <f t="shared" si="25"/>
        <v/>
      </c>
      <c r="J341" s="6">
        <f t="shared" si="36"/>
        <v>0</v>
      </c>
      <c r="K341" s="10"/>
      <c r="L341" s="10"/>
    </row>
    <row r="342" spans="1:12" x14ac:dyDescent="0.25">
      <c r="A342" s="6"/>
      <c r="B342" s="6"/>
      <c r="C342" s="6"/>
      <c r="D342" s="6">
        <v>99</v>
      </c>
      <c r="E342" s="6">
        <v>481</v>
      </c>
      <c r="F342" s="9" t="s">
        <v>38</v>
      </c>
      <c r="G342" s="240"/>
      <c r="H342" s="240"/>
      <c r="I342" s="76" t="str">
        <f t="shared" si="25"/>
        <v/>
      </c>
      <c r="J342" s="6">
        <f t="shared" si="36"/>
        <v>0</v>
      </c>
      <c r="K342" s="10"/>
      <c r="L342" s="10"/>
    </row>
    <row r="343" spans="1:12" x14ac:dyDescent="0.25">
      <c r="A343" s="6"/>
      <c r="B343" s="6"/>
      <c r="C343" s="6"/>
      <c r="D343" s="6">
        <v>100</v>
      </c>
      <c r="E343" s="6">
        <v>482</v>
      </c>
      <c r="F343" s="9" t="s">
        <v>29</v>
      </c>
      <c r="G343" s="240"/>
      <c r="H343" s="240"/>
      <c r="I343" s="76" t="str">
        <f t="shared" si="25"/>
        <v/>
      </c>
      <c r="J343" s="6">
        <f t="shared" si="36"/>
        <v>0</v>
      </c>
      <c r="K343" s="10"/>
      <c r="L343" s="10"/>
    </row>
    <row r="344" spans="1:12" ht="27" x14ac:dyDescent="0.25">
      <c r="A344" s="6"/>
      <c r="B344" s="6"/>
      <c r="C344" s="6"/>
      <c r="D344" s="6">
        <v>101</v>
      </c>
      <c r="E344" s="6">
        <v>483</v>
      </c>
      <c r="F344" s="9" t="s">
        <v>72</v>
      </c>
      <c r="G344" s="240"/>
      <c r="H344" s="240"/>
      <c r="I344" s="76" t="str">
        <f t="shared" si="25"/>
        <v/>
      </c>
      <c r="J344" s="6">
        <f t="shared" si="36"/>
        <v>0</v>
      </c>
      <c r="K344" s="10"/>
      <c r="L344" s="10"/>
    </row>
    <row r="345" spans="1:12" x14ac:dyDescent="0.25">
      <c r="A345" s="6"/>
      <c r="B345" s="6"/>
      <c r="C345" s="6"/>
      <c r="D345" s="6">
        <v>102</v>
      </c>
      <c r="E345" s="6">
        <v>511</v>
      </c>
      <c r="F345" s="9" t="s">
        <v>40</v>
      </c>
      <c r="G345" s="240"/>
      <c r="H345" s="240"/>
      <c r="I345" s="76" t="str">
        <f t="shared" si="25"/>
        <v/>
      </c>
      <c r="J345" s="6">
        <f t="shared" si="36"/>
        <v>0</v>
      </c>
      <c r="K345" s="10"/>
      <c r="L345" s="10"/>
    </row>
    <row r="346" spans="1:12" x14ac:dyDescent="0.25">
      <c r="A346" s="6"/>
      <c r="B346" s="6"/>
      <c r="C346" s="6"/>
      <c r="D346" s="6">
        <v>103</v>
      </c>
      <c r="E346" s="6">
        <v>512</v>
      </c>
      <c r="F346" s="9" t="s">
        <v>41</v>
      </c>
      <c r="G346" s="240"/>
      <c r="H346" s="240"/>
      <c r="I346" s="76" t="str">
        <f t="shared" si="25"/>
        <v/>
      </c>
      <c r="J346" s="6">
        <f t="shared" si="36"/>
        <v>0</v>
      </c>
      <c r="K346" s="10"/>
      <c r="L346" s="10"/>
    </row>
    <row r="347" spans="1:12" ht="15.75" thickBot="1" x14ac:dyDescent="0.3">
      <c r="A347" s="33"/>
      <c r="B347" s="33"/>
      <c r="C347" s="33"/>
      <c r="D347" s="33">
        <v>104</v>
      </c>
      <c r="E347" s="33">
        <v>513</v>
      </c>
      <c r="F347" s="34" t="s">
        <v>42</v>
      </c>
      <c r="G347" s="243"/>
      <c r="H347" s="243"/>
      <c r="I347" s="78" t="str">
        <f t="shared" si="25"/>
        <v/>
      </c>
      <c r="J347" s="33">
        <f t="shared" si="36"/>
        <v>0</v>
      </c>
      <c r="K347" s="10"/>
      <c r="L347" s="10"/>
    </row>
    <row r="348" spans="1:12" ht="27" x14ac:dyDescent="0.25">
      <c r="A348" s="149"/>
      <c r="B348" s="149"/>
      <c r="C348" s="149"/>
      <c r="D348" s="149"/>
      <c r="E348" s="149"/>
      <c r="F348" s="150" t="s">
        <v>99</v>
      </c>
      <c r="G348" s="246"/>
      <c r="H348" s="246"/>
      <c r="I348" s="115" t="str">
        <f t="shared" si="25"/>
        <v/>
      </c>
      <c r="J348" s="149"/>
      <c r="K348" s="10"/>
      <c r="L348" s="10"/>
    </row>
    <row r="349" spans="1:12" s="37" customFormat="1" x14ac:dyDescent="0.25">
      <c r="A349" s="28"/>
      <c r="B349" s="28"/>
      <c r="C349" s="28"/>
      <c r="D349" s="28"/>
      <c r="E349" s="35" t="s">
        <v>154</v>
      </c>
      <c r="F349" s="123" t="s">
        <v>21</v>
      </c>
      <c r="G349" s="240"/>
      <c r="H349" s="240"/>
      <c r="I349" s="76" t="str">
        <f t="shared" ref="I349:I361" si="37">IF(OR(ISBLANK(G349),G349=0),"",H349/G349)</f>
        <v/>
      </c>
      <c r="J349" s="6">
        <f t="shared" ref="J349:J361" si="38">H349-G349</f>
        <v>0</v>
      </c>
      <c r="K349" s="10"/>
      <c r="L349" s="10"/>
    </row>
    <row r="350" spans="1:12" s="37" customFormat="1" x14ac:dyDescent="0.25">
      <c r="A350" s="28"/>
      <c r="B350" s="28"/>
      <c r="C350" s="28"/>
      <c r="D350" s="28"/>
      <c r="E350" s="35" t="s">
        <v>161</v>
      </c>
      <c r="F350" s="123" t="s">
        <v>60</v>
      </c>
      <c r="G350" s="240"/>
      <c r="H350" s="240"/>
      <c r="I350" s="76" t="str">
        <f t="shared" si="37"/>
        <v/>
      </c>
      <c r="J350" s="6">
        <f t="shared" si="38"/>
        <v>0</v>
      </c>
      <c r="K350" s="10"/>
      <c r="L350" s="10"/>
    </row>
    <row r="351" spans="1:12" s="37" customFormat="1" x14ac:dyDescent="0.25">
      <c r="A351" s="28"/>
      <c r="B351" s="28"/>
      <c r="C351" s="28"/>
      <c r="D351" s="28"/>
      <c r="E351" s="35" t="s">
        <v>284</v>
      </c>
      <c r="F351" s="123" t="s">
        <v>292</v>
      </c>
      <c r="G351" s="240"/>
      <c r="H351" s="240"/>
      <c r="I351" s="76" t="str">
        <f t="shared" si="37"/>
        <v/>
      </c>
      <c r="J351" s="6">
        <f t="shared" si="38"/>
        <v>0</v>
      </c>
      <c r="K351" s="10"/>
      <c r="L351" s="10"/>
    </row>
    <row r="352" spans="1:12" s="37" customFormat="1" x14ac:dyDescent="0.25">
      <c r="A352" s="28"/>
      <c r="B352" s="28"/>
      <c r="C352" s="28"/>
      <c r="D352" s="28"/>
      <c r="E352" s="35" t="s">
        <v>159</v>
      </c>
      <c r="F352" s="123" t="s">
        <v>45</v>
      </c>
      <c r="G352" s="240"/>
      <c r="H352" s="240"/>
      <c r="I352" s="76" t="str">
        <f t="shared" si="37"/>
        <v/>
      </c>
      <c r="J352" s="6">
        <f t="shared" si="38"/>
        <v>0</v>
      </c>
      <c r="K352" s="10"/>
      <c r="L352" s="10"/>
    </row>
    <row r="353" spans="1:12" s="37" customFormat="1" x14ac:dyDescent="0.25">
      <c r="A353" s="28"/>
      <c r="B353" s="28"/>
      <c r="C353" s="28"/>
      <c r="D353" s="28"/>
      <c r="E353" s="35" t="s">
        <v>160</v>
      </c>
      <c r="F353" s="123" t="s">
        <v>46</v>
      </c>
      <c r="G353" s="240"/>
      <c r="H353" s="240"/>
      <c r="I353" s="76" t="str">
        <f t="shared" si="37"/>
        <v/>
      </c>
      <c r="J353" s="6">
        <f t="shared" si="38"/>
        <v>0</v>
      </c>
      <c r="K353" s="10"/>
      <c r="L353" s="10"/>
    </row>
    <row r="354" spans="1:12" s="37" customFormat="1" ht="27" x14ac:dyDescent="0.25">
      <c r="A354" s="28"/>
      <c r="B354" s="28"/>
      <c r="C354" s="28"/>
      <c r="D354" s="28"/>
      <c r="E354" s="35" t="s">
        <v>162</v>
      </c>
      <c r="F354" s="123" t="s">
        <v>61</v>
      </c>
      <c r="G354" s="240"/>
      <c r="H354" s="240"/>
      <c r="I354" s="76" t="str">
        <f t="shared" si="37"/>
        <v/>
      </c>
      <c r="J354" s="6">
        <f t="shared" si="38"/>
        <v>0</v>
      </c>
      <c r="K354" s="10"/>
      <c r="L354" s="10"/>
    </row>
    <row r="355" spans="1:12" s="37" customFormat="1" ht="27" x14ac:dyDescent="0.25">
      <c r="A355" s="28"/>
      <c r="B355" s="28"/>
      <c r="C355" s="28"/>
      <c r="D355" s="28"/>
      <c r="E355" s="35" t="s">
        <v>285</v>
      </c>
      <c r="F355" s="123" t="s">
        <v>293</v>
      </c>
      <c r="G355" s="240"/>
      <c r="H355" s="240"/>
      <c r="I355" s="76" t="str">
        <f t="shared" si="37"/>
        <v/>
      </c>
      <c r="J355" s="6">
        <f t="shared" si="38"/>
        <v>0</v>
      </c>
      <c r="K355" s="10"/>
      <c r="L355" s="10"/>
    </row>
    <row r="356" spans="1:12" s="37" customFormat="1" x14ac:dyDescent="0.25">
      <c r="A356" s="28"/>
      <c r="B356" s="28"/>
      <c r="C356" s="28"/>
      <c r="D356" s="28"/>
      <c r="E356" s="35" t="s">
        <v>286</v>
      </c>
      <c r="F356" s="123" t="s">
        <v>47</v>
      </c>
      <c r="G356" s="240"/>
      <c r="H356" s="240"/>
      <c r="I356" s="76" t="str">
        <f t="shared" si="37"/>
        <v/>
      </c>
      <c r="J356" s="6">
        <f t="shared" si="38"/>
        <v>0</v>
      </c>
      <c r="K356" s="10"/>
      <c r="L356" s="10"/>
    </row>
    <row r="357" spans="1:12" s="37" customFormat="1" x14ac:dyDescent="0.25">
      <c r="A357" s="28"/>
      <c r="B357" s="28"/>
      <c r="C357" s="28"/>
      <c r="D357" s="28"/>
      <c r="E357" s="35" t="s">
        <v>287</v>
      </c>
      <c r="F357" s="123" t="s">
        <v>294</v>
      </c>
      <c r="G357" s="240"/>
      <c r="H357" s="240"/>
      <c r="I357" s="76" t="str">
        <f t="shared" si="37"/>
        <v/>
      </c>
      <c r="J357" s="6">
        <f t="shared" si="38"/>
        <v>0</v>
      </c>
      <c r="K357" s="10"/>
      <c r="L357" s="10"/>
    </row>
    <row r="358" spans="1:12" s="37" customFormat="1" ht="27" x14ac:dyDescent="0.25">
      <c r="A358" s="28"/>
      <c r="B358" s="28"/>
      <c r="C358" s="28"/>
      <c r="D358" s="28"/>
      <c r="E358" s="35" t="s">
        <v>288</v>
      </c>
      <c r="F358" s="123" t="s">
        <v>295</v>
      </c>
      <c r="G358" s="240"/>
      <c r="H358" s="240"/>
      <c r="I358" s="76" t="str">
        <f t="shared" si="37"/>
        <v/>
      </c>
      <c r="J358" s="6">
        <f t="shared" si="38"/>
        <v>0</v>
      </c>
      <c r="K358" s="10"/>
      <c r="L358" s="10"/>
    </row>
    <row r="359" spans="1:12" s="37" customFormat="1" ht="27" x14ac:dyDescent="0.25">
      <c r="A359" s="28"/>
      <c r="B359" s="28"/>
      <c r="C359" s="28"/>
      <c r="D359" s="28"/>
      <c r="E359" s="35" t="s">
        <v>289</v>
      </c>
      <c r="F359" s="123" t="s">
        <v>62</v>
      </c>
      <c r="G359" s="240"/>
      <c r="H359" s="240"/>
      <c r="I359" s="76" t="str">
        <f t="shared" si="37"/>
        <v/>
      </c>
      <c r="J359" s="6">
        <f t="shared" si="38"/>
        <v>0</v>
      </c>
      <c r="K359" s="10"/>
      <c r="L359" s="10"/>
    </row>
    <row r="360" spans="1:12" s="37" customFormat="1" ht="27" x14ac:dyDescent="0.25">
      <c r="A360" s="28"/>
      <c r="B360" s="28"/>
      <c r="C360" s="28"/>
      <c r="D360" s="28"/>
      <c r="E360" s="35" t="s">
        <v>290</v>
      </c>
      <c r="F360" s="123" t="s">
        <v>296</v>
      </c>
      <c r="G360" s="240"/>
      <c r="H360" s="240"/>
      <c r="I360" s="76" t="str">
        <f t="shared" si="37"/>
        <v/>
      </c>
      <c r="J360" s="6">
        <f t="shared" si="38"/>
        <v>0</v>
      </c>
      <c r="K360" s="10"/>
      <c r="L360" s="10"/>
    </row>
    <row r="361" spans="1:12" s="37" customFormat="1" ht="27.75" thickBot="1" x14ac:dyDescent="0.3">
      <c r="A361" s="34"/>
      <c r="B361" s="34"/>
      <c r="C361" s="34"/>
      <c r="D361" s="34"/>
      <c r="E361" s="124" t="s">
        <v>291</v>
      </c>
      <c r="F361" s="125" t="s">
        <v>297</v>
      </c>
      <c r="G361" s="243"/>
      <c r="H361" s="243"/>
      <c r="I361" s="78" t="str">
        <f t="shared" si="37"/>
        <v/>
      </c>
      <c r="J361" s="33">
        <f t="shared" si="38"/>
        <v>0</v>
      </c>
      <c r="K361" s="10"/>
      <c r="L361" s="10"/>
    </row>
    <row r="362" spans="1:12" ht="15.75" thickBot="1" x14ac:dyDescent="0.3">
      <c r="A362" s="47"/>
      <c r="B362" s="48"/>
      <c r="C362" s="48"/>
      <c r="D362" s="48"/>
      <c r="E362" s="51"/>
      <c r="F362" s="49" t="s">
        <v>100</v>
      </c>
      <c r="G362" s="50">
        <f>SUM(G349:G361)</f>
        <v>0</v>
      </c>
      <c r="H362" s="50">
        <f>SUM(H349:H361)</f>
        <v>0</v>
      </c>
      <c r="I362" s="56" t="str">
        <f>IF(OR(ISBLANK(G362),G362=0),"",H362/G362)</f>
        <v/>
      </c>
      <c r="J362" s="56">
        <f>H362-G362</f>
        <v>0</v>
      </c>
      <c r="K362" s="10"/>
      <c r="L362" s="10"/>
    </row>
    <row r="363" spans="1:12" x14ac:dyDescent="0.25">
      <c r="A363" s="149"/>
      <c r="B363" s="149"/>
      <c r="C363" s="149"/>
      <c r="D363" s="149"/>
      <c r="E363" s="151"/>
      <c r="F363" s="150" t="s">
        <v>101</v>
      </c>
      <c r="G363" s="149"/>
      <c r="H363" s="149"/>
      <c r="I363" s="115"/>
      <c r="J363" s="149"/>
      <c r="K363" s="10"/>
      <c r="L363" s="10"/>
    </row>
    <row r="364" spans="1:12" s="37" customFormat="1" x14ac:dyDescent="0.25">
      <c r="A364" s="127"/>
      <c r="B364" s="127"/>
      <c r="C364" s="127"/>
      <c r="D364" s="127"/>
      <c r="E364" s="128" t="s">
        <v>154</v>
      </c>
      <c r="F364" s="129" t="s">
        <v>21</v>
      </c>
      <c r="G364" s="130">
        <f>G349</f>
        <v>0</v>
      </c>
      <c r="H364" s="130">
        <f>H349</f>
        <v>0</v>
      </c>
      <c r="I364" s="131" t="str">
        <f t="shared" si="25"/>
        <v/>
      </c>
      <c r="J364" s="130">
        <f t="shared" ref="J364:J376" si="39">H364-G364</f>
        <v>0</v>
      </c>
      <c r="K364" s="10"/>
      <c r="L364" s="10"/>
    </row>
    <row r="365" spans="1:12" s="37" customFormat="1" x14ac:dyDescent="0.25">
      <c r="A365" s="127"/>
      <c r="B365" s="127"/>
      <c r="C365" s="127"/>
      <c r="D365" s="127"/>
      <c r="E365" s="128" t="s">
        <v>161</v>
      </c>
      <c r="F365" s="129" t="s">
        <v>60</v>
      </c>
      <c r="G365" s="130">
        <f t="shared" ref="G365:H376" si="40">G350</f>
        <v>0</v>
      </c>
      <c r="H365" s="130">
        <f t="shared" si="40"/>
        <v>0</v>
      </c>
      <c r="I365" s="131" t="str">
        <f t="shared" si="25"/>
        <v/>
      </c>
      <c r="J365" s="130">
        <f t="shared" si="39"/>
        <v>0</v>
      </c>
      <c r="K365" s="10"/>
      <c r="L365" s="10"/>
    </row>
    <row r="366" spans="1:12" s="37" customFormat="1" x14ac:dyDescent="0.25">
      <c r="A366" s="127"/>
      <c r="B366" s="127"/>
      <c r="C366" s="127"/>
      <c r="D366" s="127"/>
      <c r="E366" s="128" t="s">
        <v>284</v>
      </c>
      <c r="F366" s="129" t="s">
        <v>292</v>
      </c>
      <c r="G366" s="130">
        <f t="shared" si="40"/>
        <v>0</v>
      </c>
      <c r="H366" s="130">
        <f t="shared" si="40"/>
        <v>0</v>
      </c>
      <c r="I366" s="131" t="str">
        <f t="shared" si="25"/>
        <v/>
      </c>
      <c r="J366" s="130">
        <f t="shared" si="39"/>
        <v>0</v>
      </c>
      <c r="K366" s="10"/>
      <c r="L366" s="10"/>
    </row>
    <row r="367" spans="1:12" s="37" customFormat="1" x14ac:dyDescent="0.25">
      <c r="A367" s="127"/>
      <c r="B367" s="127"/>
      <c r="C367" s="127"/>
      <c r="D367" s="127"/>
      <c r="E367" s="128" t="s">
        <v>159</v>
      </c>
      <c r="F367" s="129" t="s">
        <v>45</v>
      </c>
      <c r="G367" s="130">
        <f t="shared" si="40"/>
        <v>0</v>
      </c>
      <c r="H367" s="130">
        <f t="shared" si="40"/>
        <v>0</v>
      </c>
      <c r="I367" s="131" t="str">
        <f t="shared" si="25"/>
        <v/>
      </c>
      <c r="J367" s="130">
        <f t="shared" si="39"/>
        <v>0</v>
      </c>
      <c r="K367" s="10"/>
      <c r="L367" s="10"/>
    </row>
    <row r="368" spans="1:12" s="37" customFormat="1" x14ac:dyDescent="0.25">
      <c r="A368" s="127"/>
      <c r="B368" s="127"/>
      <c r="C368" s="127"/>
      <c r="D368" s="127"/>
      <c r="E368" s="128" t="s">
        <v>160</v>
      </c>
      <c r="F368" s="129" t="s">
        <v>46</v>
      </c>
      <c r="G368" s="130">
        <f t="shared" si="40"/>
        <v>0</v>
      </c>
      <c r="H368" s="130">
        <f t="shared" si="40"/>
        <v>0</v>
      </c>
      <c r="I368" s="131" t="str">
        <f t="shared" si="25"/>
        <v/>
      </c>
      <c r="J368" s="130">
        <f t="shared" si="39"/>
        <v>0</v>
      </c>
      <c r="K368" s="10"/>
      <c r="L368" s="10"/>
    </row>
    <row r="369" spans="1:12" s="37" customFormat="1" ht="27" x14ac:dyDescent="0.25">
      <c r="A369" s="127"/>
      <c r="B369" s="127"/>
      <c r="C369" s="127"/>
      <c r="D369" s="127"/>
      <c r="E369" s="128" t="s">
        <v>162</v>
      </c>
      <c r="F369" s="129" t="s">
        <v>61</v>
      </c>
      <c r="G369" s="130">
        <f t="shared" si="40"/>
        <v>0</v>
      </c>
      <c r="H369" s="130">
        <f t="shared" si="40"/>
        <v>0</v>
      </c>
      <c r="I369" s="131" t="str">
        <f t="shared" si="25"/>
        <v/>
      </c>
      <c r="J369" s="130">
        <f t="shared" si="39"/>
        <v>0</v>
      </c>
      <c r="K369" s="10"/>
      <c r="L369" s="10"/>
    </row>
    <row r="370" spans="1:12" s="37" customFormat="1" ht="27" x14ac:dyDescent="0.25">
      <c r="A370" s="127"/>
      <c r="B370" s="127"/>
      <c r="C370" s="127"/>
      <c r="D370" s="127"/>
      <c r="E370" s="128" t="s">
        <v>285</v>
      </c>
      <c r="F370" s="129" t="s">
        <v>293</v>
      </c>
      <c r="G370" s="130">
        <f t="shared" si="40"/>
        <v>0</v>
      </c>
      <c r="H370" s="130">
        <f t="shared" si="40"/>
        <v>0</v>
      </c>
      <c r="I370" s="131" t="str">
        <f t="shared" si="25"/>
        <v/>
      </c>
      <c r="J370" s="130">
        <f t="shared" si="39"/>
        <v>0</v>
      </c>
      <c r="K370" s="10"/>
      <c r="L370" s="10"/>
    </row>
    <row r="371" spans="1:12" s="37" customFormat="1" x14ac:dyDescent="0.25">
      <c r="A371" s="127"/>
      <c r="B371" s="127"/>
      <c r="C371" s="127"/>
      <c r="D371" s="127"/>
      <c r="E371" s="128" t="s">
        <v>286</v>
      </c>
      <c r="F371" s="129" t="s">
        <v>47</v>
      </c>
      <c r="G371" s="130">
        <f t="shared" si="40"/>
        <v>0</v>
      </c>
      <c r="H371" s="130">
        <f t="shared" si="40"/>
        <v>0</v>
      </c>
      <c r="I371" s="131" t="str">
        <f t="shared" si="25"/>
        <v/>
      </c>
      <c r="J371" s="130">
        <f t="shared" si="39"/>
        <v>0</v>
      </c>
      <c r="K371" s="10"/>
      <c r="L371" s="10"/>
    </row>
    <row r="372" spans="1:12" s="37" customFormat="1" x14ac:dyDescent="0.25">
      <c r="A372" s="127"/>
      <c r="B372" s="127"/>
      <c r="C372" s="127"/>
      <c r="D372" s="127"/>
      <c r="E372" s="128" t="s">
        <v>287</v>
      </c>
      <c r="F372" s="129" t="s">
        <v>294</v>
      </c>
      <c r="G372" s="130">
        <f t="shared" si="40"/>
        <v>0</v>
      </c>
      <c r="H372" s="130">
        <f t="shared" si="40"/>
        <v>0</v>
      </c>
      <c r="I372" s="131" t="str">
        <f t="shared" si="25"/>
        <v/>
      </c>
      <c r="J372" s="130">
        <f t="shared" si="39"/>
        <v>0</v>
      </c>
      <c r="K372" s="10"/>
      <c r="L372" s="10"/>
    </row>
    <row r="373" spans="1:12" s="37" customFormat="1" ht="27" x14ac:dyDescent="0.25">
      <c r="A373" s="127"/>
      <c r="B373" s="127"/>
      <c r="C373" s="127"/>
      <c r="D373" s="127"/>
      <c r="E373" s="128" t="s">
        <v>288</v>
      </c>
      <c r="F373" s="129" t="s">
        <v>295</v>
      </c>
      <c r="G373" s="130">
        <f t="shared" si="40"/>
        <v>0</v>
      </c>
      <c r="H373" s="130">
        <f t="shared" si="40"/>
        <v>0</v>
      </c>
      <c r="I373" s="131" t="str">
        <f t="shared" si="25"/>
        <v/>
      </c>
      <c r="J373" s="130">
        <f t="shared" si="39"/>
        <v>0</v>
      </c>
      <c r="K373" s="10"/>
      <c r="L373" s="10"/>
    </row>
    <row r="374" spans="1:12" s="37" customFormat="1" ht="27" x14ac:dyDescent="0.25">
      <c r="A374" s="127"/>
      <c r="B374" s="127"/>
      <c r="C374" s="127"/>
      <c r="D374" s="127"/>
      <c r="E374" s="128" t="s">
        <v>289</v>
      </c>
      <c r="F374" s="129" t="s">
        <v>62</v>
      </c>
      <c r="G374" s="130">
        <f t="shared" si="40"/>
        <v>0</v>
      </c>
      <c r="H374" s="130">
        <f t="shared" si="40"/>
        <v>0</v>
      </c>
      <c r="I374" s="131" t="str">
        <f t="shared" si="25"/>
        <v/>
      </c>
      <c r="J374" s="130">
        <f t="shared" si="39"/>
        <v>0</v>
      </c>
      <c r="K374" s="10"/>
      <c r="L374" s="10"/>
    </row>
    <row r="375" spans="1:12" s="37" customFormat="1" ht="27" x14ac:dyDescent="0.25">
      <c r="A375" s="127"/>
      <c r="B375" s="127"/>
      <c r="C375" s="127"/>
      <c r="D375" s="127"/>
      <c r="E375" s="128" t="s">
        <v>290</v>
      </c>
      <c r="F375" s="129" t="s">
        <v>296</v>
      </c>
      <c r="G375" s="130">
        <f t="shared" si="40"/>
        <v>0</v>
      </c>
      <c r="H375" s="130">
        <f t="shared" si="40"/>
        <v>0</v>
      </c>
      <c r="I375" s="131" t="str">
        <f t="shared" si="25"/>
        <v/>
      </c>
      <c r="J375" s="130">
        <f t="shared" si="39"/>
        <v>0</v>
      </c>
      <c r="K375" s="10"/>
      <c r="L375" s="10"/>
    </row>
    <row r="376" spans="1:12" s="37" customFormat="1" ht="27.75" thickBot="1" x14ac:dyDescent="0.3">
      <c r="A376" s="132"/>
      <c r="B376" s="132"/>
      <c r="C376" s="132"/>
      <c r="D376" s="132"/>
      <c r="E376" s="133" t="s">
        <v>291</v>
      </c>
      <c r="F376" s="134" t="s">
        <v>297</v>
      </c>
      <c r="G376" s="130">
        <f t="shared" si="40"/>
        <v>0</v>
      </c>
      <c r="H376" s="130">
        <f t="shared" si="40"/>
        <v>0</v>
      </c>
      <c r="I376" s="136" t="str">
        <f t="shared" si="25"/>
        <v/>
      </c>
      <c r="J376" s="135">
        <f t="shared" si="39"/>
        <v>0</v>
      </c>
      <c r="K376" s="10"/>
      <c r="L376" s="10"/>
    </row>
    <row r="377" spans="1:12" ht="15.75" thickBot="1" x14ac:dyDescent="0.3">
      <c r="A377" s="68"/>
      <c r="B377" s="69"/>
      <c r="C377" s="69"/>
      <c r="D377" s="69"/>
      <c r="E377" s="69"/>
      <c r="F377" s="70" t="s">
        <v>102</v>
      </c>
      <c r="G377" s="71">
        <f>SUM(G364:G376)</f>
        <v>0</v>
      </c>
      <c r="H377" s="71">
        <f>SUM(H364:H376)</f>
        <v>0</v>
      </c>
      <c r="I377" s="85" t="str">
        <f t="shared" si="25"/>
        <v/>
      </c>
      <c r="J377" s="81">
        <f>H377-G377</f>
        <v>0</v>
      </c>
      <c r="K377" s="10"/>
      <c r="L377" s="10"/>
    </row>
    <row r="378" spans="1:12" x14ac:dyDescent="0.25">
      <c r="A378" s="20"/>
      <c r="B378" s="15" t="s">
        <v>103</v>
      </c>
      <c r="C378" s="20"/>
      <c r="D378" s="20"/>
      <c r="E378" s="20"/>
      <c r="F378" s="16" t="s">
        <v>104</v>
      </c>
      <c r="G378" s="20"/>
      <c r="H378" s="20"/>
      <c r="I378" s="80" t="str">
        <f t="shared" si="25"/>
        <v/>
      </c>
      <c r="J378" s="20"/>
      <c r="K378" s="10"/>
      <c r="L378" s="10"/>
    </row>
    <row r="379" spans="1:12" x14ac:dyDescent="0.25">
      <c r="A379" s="6"/>
      <c r="B379" s="6"/>
      <c r="C379" s="7">
        <v>810</v>
      </c>
      <c r="D379" s="7"/>
      <c r="E379" s="7"/>
      <c r="F379" s="8" t="s">
        <v>105</v>
      </c>
      <c r="G379" s="6"/>
      <c r="H379" s="6"/>
      <c r="I379" s="6"/>
      <c r="J379" s="6"/>
      <c r="K379" s="10"/>
      <c r="L379" s="10"/>
    </row>
    <row r="380" spans="1:12" x14ac:dyDescent="0.25">
      <c r="A380" s="6"/>
      <c r="B380" s="6"/>
      <c r="C380" s="6"/>
      <c r="D380" s="6">
        <v>105</v>
      </c>
      <c r="E380" s="6">
        <v>411</v>
      </c>
      <c r="F380" s="9" t="s">
        <v>10</v>
      </c>
      <c r="G380" s="240"/>
      <c r="H380" s="240"/>
      <c r="I380" s="76" t="str">
        <f t="shared" si="25"/>
        <v/>
      </c>
      <c r="J380" s="6">
        <f t="shared" ref="J380:J398" si="41">H380-G380</f>
        <v>0</v>
      </c>
      <c r="K380" s="10"/>
      <c r="L380" s="10"/>
    </row>
    <row r="381" spans="1:12" ht="15.75" customHeight="1" x14ac:dyDescent="0.25">
      <c r="A381" s="6"/>
      <c r="B381" s="6"/>
      <c r="C381" s="6"/>
      <c r="D381" s="6">
        <v>106</v>
      </c>
      <c r="E381" s="6">
        <v>412</v>
      </c>
      <c r="F381" s="9" t="s">
        <v>11</v>
      </c>
      <c r="G381" s="240"/>
      <c r="H381" s="240"/>
      <c r="I381" s="76" t="str">
        <f t="shared" si="25"/>
        <v/>
      </c>
      <c r="J381" s="6">
        <f t="shared" si="41"/>
        <v>0</v>
      </c>
      <c r="K381" s="10"/>
      <c r="L381" s="10"/>
    </row>
    <row r="382" spans="1:12" x14ac:dyDescent="0.25">
      <c r="A382" s="6"/>
      <c r="B382" s="6"/>
      <c r="C382" s="6"/>
      <c r="D382" s="6">
        <v>107</v>
      </c>
      <c r="E382" s="6">
        <v>413</v>
      </c>
      <c r="F382" s="9" t="s">
        <v>12</v>
      </c>
      <c r="G382" s="240"/>
      <c r="H382" s="240"/>
      <c r="I382" s="76" t="str">
        <f t="shared" si="25"/>
        <v/>
      </c>
      <c r="J382" s="6">
        <f t="shared" si="41"/>
        <v>0</v>
      </c>
      <c r="K382" s="10"/>
      <c r="L382" s="10"/>
    </row>
    <row r="383" spans="1:12" x14ac:dyDescent="0.25">
      <c r="A383" s="6"/>
      <c r="B383" s="6"/>
      <c r="C383" s="6"/>
      <c r="D383" s="6">
        <v>108</v>
      </c>
      <c r="E383" s="6">
        <v>414</v>
      </c>
      <c r="F383" s="9" t="s">
        <v>13</v>
      </c>
      <c r="G383" s="240"/>
      <c r="H383" s="240"/>
      <c r="I383" s="76" t="str">
        <f t="shared" si="25"/>
        <v/>
      </c>
      <c r="J383" s="6">
        <f t="shared" si="41"/>
        <v>0</v>
      </c>
      <c r="K383" s="10"/>
      <c r="L383" s="10"/>
    </row>
    <row r="384" spans="1:12" x14ac:dyDescent="0.25">
      <c r="A384" s="6"/>
      <c r="B384" s="6"/>
      <c r="C384" s="6"/>
      <c r="D384" s="6">
        <v>109</v>
      </c>
      <c r="E384" s="6">
        <v>415</v>
      </c>
      <c r="F384" s="9" t="s">
        <v>14</v>
      </c>
      <c r="G384" s="240"/>
      <c r="H384" s="240"/>
      <c r="I384" s="76" t="str">
        <f t="shared" si="25"/>
        <v/>
      </c>
      <c r="J384" s="6">
        <f t="shared" si="41"/>
        <v>0</v>
      </c>
      <c r="K384" s="10"/>
      <c r="L384" s="10"/>
    </row>
    <row r="385" spans="1:12" ht="27" x14ac:dyDescent="0.25">
      <c r="A385" s="6"/>
      <c r="B385" s="6"/>
      <c r="C385" s="6"/>
      <c r="D385" s="6">
        <v>110</v>
      </c>
      <c r="E385" s="6">
        <v>416</v>
      </c>
      <c r="F385" s="9" t="s">
        <v>15</v>
      </c>
      <c r="G385" s="240"/>
      <c r="H385" s="240"/>
      <c r="I385" s="76" t="str">
        <f t="shared" si="25"/>
        <v/>
      </c>
      <c r="J385" s="6">
        <f t="shared" si="41"/>
        <v>0</v>
      </c>
      <c r="K385" s="10"/>
      <c r="L385" s="10"/>
    </row>
    <row r="386" spans="1:12" x14ac:dyDescent="0.25">
      <c r="A386" s="6"/>
      <c r="B386" s="6"/>
      <c r="C386" s="6"/>
      <c r="D386" s="6">
        <v>111</v>
      </c>
      <c r="E386" s="6">
        <v>421</v>
      </c>
      <c r="F386" s="9" t="s">
        <v>32</v>
      </c>
      <c r="G386" s="240"/>
      <c r="H386" s="240"/>
      <c r="I386" s="76" t="str">
        <f t="shared" si="25"/>
        <v/>
      </c>
      <c r="J386" s="6">
        <f t="shared" si="41"/>
        <v>0</v>
      </c>
      <c r="K386" s="10"/>
      <c r="L386" s="10"/>
    </row>
    <row r="387" spans="1:12" x14ac:dyDescent="0.25">
      <c r="A387" s="6"/>
      <c r="B387" s="6"/>
      <c r="C387" s="6"/>
      <c r="D387" s="6">
        <v>112</v>
      </c>
      <c r="E387" s="6">
        <v>422</v>
      </c>
      <c r="F387" s="9" t="s">
        <v>33</v>
      </c>
      <c r="G387" s="240"/>
      <c r="H387" s="240"/>
      <c r="I387" s="76" t="str">
        <f t="shared" ref="I387:I531" si="42">IF(OR(ISBLANK(G387),G387=0),"",H387/G387)</f>
        <v/>
      </c>
      <c r="J387" s="6">
        <f t="shared" si="41"/>
        <v>0</v>
      </c>
      <c r="K387" s="10"/>
      <c r="L387" s="10"/>
    </row>
    <row r="388" spans="1:12" x14ac:dyDescent="0.25">
      <c r="A388" s="6"/>
      <c r="B388" s="6"/>
      <c r="C388" s="6"/>
      <c r="D388" s="6">
        <v>113</v>
      </c>
      <c r="E388" s="6">
        <v>423</v>
      </c>
      <c r="F388" s="9" t="s">
        <v>34</v>
      </c>
      <c r="G388" s="240"/>
      <c r="H388" s="240"/>
      <c r="I388" s="76" t="str">
        <f t="shared" si="42"/>
        <v/>
      </c>
      <c r="J388" s="6">
        <f t="shared" si="41"/>
        <v>0</v>
      </c>
      <c r="K388" s="10"/>
      <c r="L388" s="10"/>
    </row>
    <row r="389" spans="1:12" x14ac:dyDescent="0.25">
      <c r="A389" s="6"/>
      <c r="B389" s="6"/>
      <c r="C389" s="6"/>
      <c r="D389" s="6">
        <v>114</v>
      </c>
      <c r="E389" s="6">
        <v>424</v>
      </c>
      <c r="F389" s="9" t="s">
        <v>69</v>
      </c>
      <c r="G389" s="240"/>
      <c r="H389" s="240"/>
      <c r="I389" s="76" t="str">
        <f t="shared" si="42"/>
        <v/>
      </c>
      <c r="J389" s="6">
        <f t="shared" si="41"/>
        <v>0</v>
      </c>
      <c r="K389" s="10"/>
      <c r="L389" s="10"/>
    </row>
    <row r="390" spans="1:12" ht="27" x14ac:dyDescent="0.25">
      <c r="A390" s="6"/>
      <c r="B390" s="6"/>
      <c r="C390" s="6"/>
      <c r="D390" s="6">
        <v>115</v>
      </c>
      <c r="E390" s="6">
        <v>425</v>
      </c>
      <c r="F390" s="9" t="s">
        <v>70</v>
      </c>
      <c r="G390" s="240"/>
      <c r="H390" s="240"/>
      <c r="I390" s="76" t="str">
        <f t="shared" si="42"/>
        <v/>
      </c>
      <c r="J390" s="6">
        <f t="shared" si="41"/>
        <v>0</v>
      </c>
      <c r="K390" s="10"/>
      <c r="L390" s="10"/>
    </row>
    <row r="391" spans="1:12" x14ac:dyDescent="0.25">
      <c r="A391" s="6"/>
      <c r="B391" s="6"/>
      <c r="C391" s="6"/>
      <c r="D391" s="6">
        <v>116</v>
      </c>
      <c r="E391" s="6">
        <v>426</v>
      </c>
      <c r="F391" s="9" t="s">
        <v>28</v>
      </c>
      <c r="G391" s="240"/>
      <c r="H391" s="240"/>
      <c r="I391" s="76" t="str">
        <f t="shared" si="42"/>
        <v/>
      </c>
      <c r="J391" s="6">
        <f t="shared" si="41"/>
        <v>0</v>
      </c>
      <c r="K391" s="10"/>
      <c r="L391" s="10"/>
    </row>
    <row r="392" spans="1:12" x14ac:dyDescent="0.25">
      <c r="A392" s="6"/>
      <c r="B392" s="6"/>
      <c r="C392" s="6"/>
      <c r="D392" s="6">
        <v>117</v>
      </c>
      <c r="E392" s="6">
        <v>465</v>
      </c>
      <c r="F392" s="9" t="s">
        <v>98</v>
      </c>
      <c r="G392" s="240"/>
      <c r="H392" s="240"/>
      <c r="I392" s="76" t="str">
        <f t="shared" si="42"/>
        <v/>
      </c>
      <c r="J392" s="6">
        <f t="shared" si="41"/>
        <v>0</v>
      </c>
      <c r="K392" s="10"/>
      <c r="L392" s="10"/>
    </row>
    <row r="393" spans="1:12" x14ac:dyDescent="0.25">
      <c r="A393" s="6"/>
      <c r="B393" s="6"/>
      <c r="C393" s="6"/>
      <c r="D393" s="6">
        <v>118</v>
      </c>
      <c r="E393" s="6">
        <v>481</v>
      </c>
      <c r="F393" s="9" t="s">
        <v>106</v>
      </c>
      <c r="G393" s="240"/>
      <c r="H393" s="240"/>
      <c r="I393" s="76" t="str">
        <f t="shared" si="42"/>
        <v/>
      </c>
      <c r="J393" s="6">
        <f t="shared" si="41"/>
        <v>0</v>
      </c>
      <c r="K393" s="10"/>
      <c r="L393" s="10"/>
    </row>
    <row r="394" spans="1:12" x14ac:dyDescent="0.25">
      <c r="A394" s="6"/>
      <c r="B394" s="6"/>
      <c r="C394" s="6"/>
      <c r="D394" s="6">
        <v>119</v>
      </c>
      <c r="E394" s="6">
        <v>482</v>
      </c>
      <c r="F394" s="9" t="s">
        <v>29</v>
      </c>
      <c r="G394" s="240"/>
      <c r="H394" s="240"/>
      <c r="I394" s="76" t="str">
        <f t="shared" si="42"/>
        <v/>
      </c>
      <c r="J394" s="6">
        <f t="shared" si="41"/>
        <v>0</v>
      </c>
      <c r="K394" s="10"/>
      <c r="L394" s="10"/>
    </row>
    <row r="395" spans="1:12" ht="27" x14ac:dyDescent="0.25">
      <c r="A395" s="6"/>
      <c r="B395" s="6"/>
      <c r="C395" s="6"/>
      <c r="D395" s="6">
        <v>120</v>
      </c>
      <c r="E395" s="6">
        <v>483</v>
      </c>
      <c r="F395" s="9" t="s">
        <v>72</v>
      </c>
      <c r="G395" s="240"/>
      <c r="H395" s="240"/>
      <c r="I395" s="76" t="str">
        <f t="shared" si="42"/>
        <v/>
      </c>
      <c r="J395" s="6">
        <f t="shared" si="41"/>
        <v>0</v>
      </c>
      <c r="K395" s="10"/>
      <c r="L395" s="10"/>
    </row>
    <row r="396" spans="1:12" x14ac:dyDescent="0.25">
      <c r="A396" s="6"/>
      <c r="B396" s="6"/>
      <c r="C396" s="6"/>
      <c r="D396" s="6">
        <v>121</v>
      </c>
      <c r="E396" s="6">
        <v>511</v>
      </c>
      <c r="F396" s="9" t="s">
        <v>40</v>
      </c>
      <c r="G396" s="240"/>
      <c r="H396" s="240"/>
      <c r="I396" s="76" t="str">
        <f t="shared" si="42"/>
        <v/>
      </c>
      <c r="J396" s="6">
        <f t="shared" si="41"/>
        <v>0</v>
      </c>
      <c r="K396" s="10"/>
      <c r="L396" s="10"/>
    </row>
    <row r="397" spans="1:12" x14ac:dyDescent="0.25">
      <c r="A397" s="6"/>
      <c r="B397" s="6"/>
      <c r="C397" s="6"/>
      <c r="D397" s="6">
        <v>122</v>
      </c>
      <c r="E397" s="6">
        <v>512</v>
      </c>
      <c r="F397" s="9" t="s">
        <v>41</v>
      </c>
      <c r="G397" s="240"/>
      <c r="H397" s="240"/>
      <c r="I397" s="76" t="str">
        <f t="shared" si="42"/>
        <v/>
      </c>
      <c r="J397" s="6">
        <f t="shared" si="41"/>
        <v>0</v>
      </c>
      <c r="K397" s="10"/>
      <c r="L397" s="10"/>
    </row>
    <row r="398" spans="1:12" ht="15.75" thickBot="1" x14ac:dyDescent="0.3">
      <c r="A398" s="33"/>
      <c r="B398" s="33"/>
      <c r="C398" s="33"/>
      <c r="D398" s="33">
        <v>123</v>
      </c>
      <c r="E398" s="33">
        <v>513</v>
      </c>
      <c r="F398" s="34" t="s">
        <v>42</v>
      </c>
      <c r="G398" s="243"/>
      <c r="H398" s="243"/>
      <c r="I398" s="78" t="str">
        <f t="shared" si="42"/>
        <v/>
      </c>
      <c r="J398" s="33">
        <f t="shared" si="41"/>
        <v>0</v>
      </c>
      <c r="K398" s="10"/>
      <c r="L398" s="10"/>
    </row>
    <row r="399" spans="1:12" ht="27" x14ac:dyDescent="0.25">
      <c r="A399" s="149"/>
      <c r="B399" s="149"/>
      <c r="C399" s="149"/>
      <c r="D399" s="149"/>
      <c r="E399" s="149"/>
      <c r="F399" s="150" t="s">
        <v>107</v>
      </c>
      <c r="G399" s="246"/>
      <c r="H399" s="246"/>
      <c r="I399" s="115" t="str">
        <f t="shared" si="42"/>
        <v/>
      </c>
      <c r="J399" s="149"/>
      <c r="K399" s="10"/>
      <c r="L399" s="10"/>
    </row>
    <row r="400" spans="1:12" s="37" customFormat="1" x14ac:dyDescent="0.25">
      <c r="A400" s="28"/>
      <c r="B400" s="28"/>
      <c r="C400" s="28"/>
      <c r="D400" s="28"/>
      <c r="E400" s="35" t="s">
        <v>154</v>
      </c>
      <c r="F400" s="123" t="s">
        <v>21</v>
      </c>
      <c r="G400" s="240"/>
      <c r="H400" s="240"/>
      <c r="I400" s="76" t="str">
        <f t="shared" si="42"/>
        <v/>
      </c>
      <c r="J400" s="6">
        <f t="shared" ref="J400:J412" si="43">H400-G400</f>
        <v>0</v>
      </c>
      <c r="K400" s="10"/>
      <c r="L400" s="10"/>
    </row>
    <row r="401" spans="1:12" s="37" customFormat="1" x14ac:dyDescent="0.25">
      <c r="A401" s="28"/>
      <c r="B401" s="28"/>
      <c r="C401" s="28"/>
      <c r="D401" s="28"/>
      <c r="E401" s="35" t="s">
        <v>161</v>
      </c>
      <c r="F401" s="123" t="s">
        <v>60</v>
      </c>
      <c r="G401" s="240"/>
      <c r="H401" s="240"/>
      <c r="I401" s="76" t="str">
        <f t="shared" si="42"/>
        <v/>
      </c>
      <c r="J401" s="6">
        <f t="shared" si="43"/>
        <v>0</v>
      </c>
      <c r="K401" s="10"/>
      <c r="L401" s="10"/>
    </row>
    <row r="402" spans="1:12" s="37" customFormat="1" x14ac:dyDescent="0.25">
      <c r="A402" s="28"/>
      <c r="B402" s="28"/>
      <c r="C402" s="28"/>
      <c r="D402" s="28"/>
      <c r="E402" s="35" t="s">
        <v>284</v>
      </c>
      <c r="F402" s="123" t="s">
        <v>292</v>
      </c>
      <c r="G402" s="240"/>
      <c r="H402" s="240"/>
      <c r="I402" s="76" t="str">
        <f t="shared" si="42"/>
        <v/>
      </c>
      <c r="J402" s="6">
        <f t="shared" si="43"/>
        <v>0</v>
      </c>
      <c r="K402" s="10"/>
      <c r="L402" s="10"/>
    </row>
    <row r="403" spans="1:12" s="37" customFormat="1" x14ac:dyDescent="0.25">
      <c r="A403" s="28"/>
      <c r="B403" s="28"/>
      <c r="C403" s="28"/>
      <c r="D403" s="28"/>
      <c r="E403" s="35" t="s">
        <v>159</v>
      </c>
      <c r="F403" s="123" t="s">
        <v>45</v>
      </c>
      <c r="G403" s="240"/>
      <c r="H403" s="240"/>
      <c r="I403" s="76" t="str">
        <f t="shared" si="42"/>
        <v/>
      </c>
      <c r="J403" s="6">
        <f t="shared" si="43"/>
        <v>0</v>
      </c>
      <c r="K403" s="10"/>
      <c r="L403" s="10"/>
    </row>
    <row r="404" spans="1:12" s="37" customFormat="1" x14ac:dyDescent="0.25">
      <c r="A404" s="28"/>
      <c r="B404" s="28"/>
      <c r="C404" s="28"/>
      <c r="D404" s="28"/>
      <c r="E404" s="35" t="s">
        <v>160</v>
      </c>
      <c r="F404" s="123" t="s">
        <v>46</v>
      </c>
      <c r="G404" s="240"/>
      <c r="H404" s="240"/>
      <c r="I404" s="76" t="str">
        <f t="shared" si="42"/>
        <v/>
      </c>
      <c r="J404" s="6">
        <f t="shared" si="43"/>
        <v>0</v>
      </c>
      <c r="K404" s="10"/>
      <c r="L404" s="10"/>
    </row>
    <row r="405" spans="1:12" s="37" customFormat="1" ht="27" x14ac:dyDescent="0.25">
      <c r="A405" s="28"/>
      <c r="B405" s="28"/>
      <c r="C405" s="28"/>
      <c r="D405" s="28"/>
      <c r="E405" s="35" t="s">
        <v>162</v>
      </c>
      <c r="F405" s="123" t="s">
        <v>61</v>
      </c>
      <c r="G405" s="240"/>
      <c r="H405" s="240"/>
      <c r="I405" s="76" t="str">
        <f t="shared" si="42"/>
        <v/>
      </c>
      <c r="J405" s="6">
        <f t="shared" si="43"/>
        <v>0</v>
      </c>
      <c r="K405" s="10"/>
      <c r="L405" s="10"/>
    </row>
    <row r="406" spans="1:12" s="37" customFormat="1" ht="27" x14ac:dyDescent="0.25">
      <c r="A406" s="28"/>
      <c r="B406" s="28"/>
      <c r="C406" s="28"/>
      <c r="D406" s="28"/>
      <c r="E406" s="35" t="s">
        <v>285</v>
      </c>
      <c r="F406" s="123" t="s">
        <v>293</v>
      </c>
      <c r="G406" s="240"/>
      <c r="H406" s="240"/>
      <c r="I406" s="76" t="str">
        <f t="shared" si="42"/>
        <v/>
      </c>
      <c r="J406" s="6">
        <f t="shared" si="43"/>
        <v>0</v>
      </c>
      <c r="K406" s="10"/>
      <c r="L406" s="10"/>
    </row>
    <row r="407" spans="1:12" s="37" customFormat="1" x14ac:dyDescent="0.25">
      <c r="A407" s="28"/>
      <c r="B407" s="28"/>
      <c r="C407" s="28"/>
      <c r="D407" s="28"/>
      <c r="E407" s="35" t="s">
        <v>286</v>
      </c>
      <c r="F407" s="123" t="s">
        <v>47</v>
      </c>
      <c r="G407" s="240"/>
      <c r="H407" s="240"/>
      <c r="I407" s="76" t="str">
        <f t="shared" si="42"/>
        <v/>
      </c>
      <c r="J407" s="6">
        <f t="shared" si="43"/>
        <v>0</v>
      </c>
      <c r="K407" s="10"/>
      <c r="L407" s="10"/>
    </row>
    <row r="408" spans="1:12" s="37" customFormat="1" x14ac:dyDescent="0.25">
      <c r="A408" s="28"/>
      <c r="B408" s="28"/>
      <c r="C408" s="28"/>
      <c r="D408" s="28"/>
      <c r="E408" s="35" t="s">
        <v>287</v>
      </c>
      <c r="F408" s="123" t="s">
        <v>294</v>
      </c>
      <c r="G408" s="240"/>
      <c r="H408" s="240"/>
      <c r="I408" s="76" t="str">
        <f t="shared" si="42"/>
        <v/>
      </c>
      <c r="J408" s="6">
        <f t="shared" si="43"/>
        <v>0</v>
      </c>
      <c r="K408" s="10"/>
      <c r="L408" s="10"/>
    </row>
    <row r="409" spans="1:12" s="37" customFormat="1" ht="27" x14ac:dyDescent="0.25">
      <c r="A409" s="28"/>
      <c r="B409" s="28"/>
      <c r="C409" s="28"/>
      <c r="D409" s="28"/>
      <c r="E409" s="35" t="s">
        <v>288</v>
      </c>
      <c r="F409" s="123" t="s">
        <v>295</v>
      </c>
      <c r="G409" s="240"/>
      <c r="H409" s="240"/>
      <c r="I409" s="76" t="str">
        <f t="shared" si="42"/>
        <v/>
      </c>
      <c r="J409" s="6">
        <f t="shared" si="43"/>
        <v>0</v>
      </c>
      <c r="K409" s="10"/>
      <c r="L409" s="10"/>
    </row>
    <row r="410" spans="1:12" s="37" customFormat="1" ht="27" x14ac:dyDescent="0.25">
      <c r="A410" s="28"/>
      <c r="B410" s="28"/>
      <c r="C410" s="28"/>
      <c r="D410" s="28"/>
      <c r="E410" s="35" t="s">
        <v>289</v>
      </c>
      <c r="F410" s="123" t="s">
        <v>62</v>
      </c>
      <c r="G410" s="240"/>
      <c r="H410" s="240"/>
      <c r="I410" s="76" t="str">
        <f t="shared" si="42"/>
        <v/>
      </c>
      <c r="J410" s="6">
        <f t="shared" si="43"/>
        <v>0</v>
      </c>
      <c r="K410" s="10"/>
      <c r="L410" s="10"/>
    </row>
    <row r="411" spans="1:12" s="37" customFormat="1" ht="27" x14ac:dyDescent="0.25">
      <c r="A411" s="28"/>
      <c r="B411" s="28"/>
      <c r="C411" s="28"/>
      <c r="D411" s="28"/>
      <c r="E411" s="35" t="s">
        <v>290</v>
      </c>
      <c r="F411" s="123" t="s">
        <v>296</v>
      </c>
      <c r="G411" s="240"/>
      <c r="H411" s="240"/>
      <c r="I411" s="76" t="str">
        <f t="shared" si="42"/>
        <v/>
      </c>
      <c r="J411" s="6">
        <f t="shared" si="43"/>
        <v>0</v>
      </c>
      <c r="K411" s="10"/>
      <c r="L411" s="10"/>
    </row>
    <row r="412" spans="1:12" s="37" customFormat="1" ht="27.75" thickBot="1" x14ac:dyDescent="0.3">
      <c r="A412" s="34"/>
      <c r="B412" s="34"/>
      <c r="C412" s="34"/>
      <c r="D412" s="34"/>
      <c r="E412" s="124" t="s">
        <v>291</v>
      </c>
      <c r="F412" s="125" t="s">
        <v>297</v>
      </c>
      <c r="G412" s="243"/>
      <c r="H412" s="243"/>
      <c r="I412" s="78" t="str">
        <f t="shared" si="42"/>
        <v/>
      </c>
      <c r="J412" s="33">
        <f t="shared" si="43"/>
        <v>0</v>
      </c>
      <c r="K412" s="10"/>
      <c r="L412" s="10"/>
    </row>
    <row r="413" spans="1:12" ht="15.75" thickBot="1" x14ac:dyDescent="0.3">
      <c r="A413" s="47"/>
      <c r="B413" s="48"/>
      <c r="C413" s="48"/>
      <c r="D413" s="48"/>
      <c r="E413" s="51"/>
      <c r="F413" s="49" t="s">
        <v>108</v>
      </c>
      <c r="G413" s="50">
        <f>SUM(G400:G412)</f>
        <v>0</v>
      </c>
      <c r="H413" s="50">
        <f>SUM(H400:H412)</f>
        <v>0</v>
      </c>
      <c r="I413" s="56" t="str">
        <f>IF(OR(ISBLANK(G413),G413=0),"",H413/G413)</f>
        <v/>
      </c>
      <c r="J413" s="56">
        <f>H413-G413</f>
        <v>0</v>
      </c>
      <c r="K413" s="13"/>
      <c r="L413" s="13"/>
    </row>
    <row r="414" spans="1:12" x14ac:dyDescent="0.25">
      <c r="A414" s="149"/>
      <c r="B414" s="149"/>
      <c r="C414" s="149"/>
      <c r="D414" s="149"/>
      <c r="E414" s="151"/>
      <c r="F414" s="150" t="s">
        <v>109</v>
      </c>
      <c r="G414" s="122"/>
      <c r="H414" s="122"/>
      <c r="I414" s="115" t="str">
        <f t="shared" si="42"/>
        <v/>
      </c>
      <c r="J414" s="149"/>
      <c r="K414" s="13"/>
      <c r="L414" s="13"/>
    </row>
    <row r="415" spans="1:12" s="37" customFormat="1" x14ac:dyDescent="0.25">
      <c r="A415" s="127"/>
      <c r="B415" s="127"/>
      <c r="C415" s="127"/>
      <c r="D415" s="127"/>
      <c r="E415" s="128" t="s">
        <v>154</v>
      </c>
      <c r="F415" s="129" t="s">
        <v>21</v>
      </c>
      <c r="G415" s="130">
        <f>G400</f>
        <v>0</v>
      </c>
      <c r="H415" s="130">
        <f>H400</f>
        <v>0</v>
      </c>
      <c r="I415" s="131" t="str">
        <f t="shared" ref="I415:I427" si="44">IF(OR(ISBLANK(G415),G415=0),"",H415/G415)</f>
        <v/>
      </c>
      <c r="J415" s="130">
        <f t="shared" ref="J415:J427" si="45">H415-G415</f>
        <v>0</v>
      </c>
      <c r="K415" s="10"/>
      <c r="L415" s="10"/>
    </row>
    <row r="416" spans="1:12" s="37" customFormat="1" x14ac:dyDescent="0.25">
      <c r="A416" s="127"/>
      <c r="B416" s="127"/>
      <c r="C416" s="127"/>
      <c r="D416" s="127"/>
      <c r="E416" s="128" t="s">
        <v>161</v>
      </c>
      <c r="F416" s="129" t="s">
        <v>60</v>
      </c>
      <c r="G416" s="130">
        <f t="shared" ref="G416:H427" si="46">G401</f>
        <v>0</v>
      </c>
      <c r="H416" s="130">
        <f t="shared" si="46"/>
        <v>0</v>
      </c>
      <c r="I416" s="131" t="str">
        <f t="shared" si="44"/>
        <v/>
      </c>
      <c r="J416" s="130">
        <f t="shared" si="45"/>
        <v>0</v>
      </c>
      <c r="K416" s="10"/>
      <c r="L416" s="10"/>
    </row>
    <row r="417" spans="1:12" s="37" customFormat="1" x14ac:dyDescent="0.25">
      <c r="A417" s="127"/>
      <c r="B417" s="127"/>
      <c r="C417" s="127"/>
      <c r="D417" s="127"/>
      <c r="E417" s="128" t="s">
        <v>284</v>
      </c>
      <c r="F417" s="129" t="s">
        <v>292</v>
      </c>
      <c r="G417" s="130">
        <f t="shared" si="46"/>
        <v>0</v>
      </c>
      <c r="H417" s="130">
        <f t="shared" si="46"/>
        <v>0</v>
      </c>
      <c r="I417" s="131" t="str">
        <f t="shared" si="44"/>
        <v/>
      </c>
      <c r="J417" s="130">
        <f t="shared" si="45"/>
        <v>0</v>
      </c>
      <c r="K417" s="10"/>
      <c r="L417" s="10"/>
    </row>
    <row r="418" spans="1:12" s="37" customFormat="1" x14ac:dyDescent="0.25">
      <c r="A418" s="127"/>
      <c r="B418" s="127"/>
      <c r="C418" s="127"/>
      <c r="D418" s="127"/>
      <c r="E418" s="128" t="s">
        <v>159</v>
      </c>
      <c r="F418" s="129" t="s">
        <v>45</v>
      </c>
      <c r="G418" s="130">
        <f t="shared" si="46"/>
        <v>0</v>
      </c>
      <c r="H418" s="130">
        <f t="shared" si="46"/>
        <v>0</v>
      </c>
      <c r="I418" s="131" t="str">
        <f t="shared" si="44"/>
        <v/>
      </c>
      <c r="J418" s="130">
        <f t="shared" si="45"/>
        <v>0</v>
      </c>
      <c r="K418" s="10"/>
      <c r="L418" s="10"/>
    </row>
    <row r="419" spans="1:12" s="37" customFormat="1" x14ac:dyDescent="0.25">
      <c r="A419" s="127"/>
      <c r="B419" s="127"/>
      <c r="C419" s="127"/>
      <c r="D419" s="127"/>
      <c r="E419" s="128" t="s">
        <v>160</v>
      </c>
      <c r="F419" s="129" t="s">
        <v>46</v>
      </c>
      <c r="G419" s="130">
        <f t="shared" si="46"/>
        <v>0</v>
      </c>
      <c r="H419" s="130">
        <f t="shared" si="46"/>
        <v>0</v>
      </c>
      <c r="I419" s="131" t="str">
        <f t="shared" si="44"/>
        <v/>
      </c>
      <c r="J419" s="130">
        <f t="shared" si="45"/>
        <v>0</v>
      </c>
      <c r="K419" s="10"/>
      <c r="L419" s="10"/>
    </row>
    <row r="420" spans="1:12" s="37" customFormat="1" ht="27" x14ac:dyDescent="0.25">
      <c r="A420" s="127"/>
      <c r="B420" s="127"/>
      <c r="C420" s="127"/>
      <c r="D420" s="127"/>
      <c r="E420" s="128" t="s">
        <v>162</v>
      </c>
      <c r="F420" s="129" t="s">
        <v>61</v>
      </c>
      <c r="G420" s="130">
        <f t="shared" si="46"/>
        <v>0</v>
      </c>
      <c r="H420" s="130">
        <f t="shared" si="46"/>
        <v>0</v>
      </c>
      <c r="I420" s="131" t="str">
        <f t="shared" si="44"/>
        <v/>
      </c>
      <c r="J420" s="130">
        <f t="shared" si="45"/>
        <v>0</v>
      </c>
      <c r="K420" s="10"/>
      <c r="L420" s="10"/>
    </row>
    <row r="421" spans="1:12" s="37" customFormat="1" ht="27" x14ac:dyDescent="0.25">
      <c r="A421" s="127"/>
      <c r="B421" s="127"/>
      <c r="C421" s="127"/>
      <c r="D421" s="127"/>
      <c r="E421" s="128" t="s">
        <v>285</v>
      </c>
      <c r="F421" s="129" t="s">
        <v>293</v>
      </c>
      <c r="G421" s="130">
        <f t="shared" si="46"/>
        <v>0</v>
      </c>
      <c r="H421" s="130">
        <f t="shared" si="46"/>
        <v>0</v>
      </c>
      <c r="I421" s="131" t="str">
        <f t="shared" si="44"/>
        <v/>
      </c>
      <c r="J421" s="130">
        <f t="shared" si="45"/>
        <v>0</v>
      </c>
      <c r="K421" s="10"/>
      <c r="L421" s="10"/>
    </row>
    <row r="422" spans="1:12" s="37" customFormat="1" x14ac:dyDescent="0.25">
      <c r="A422" s="127"/>
      <c r="B422" s="127"/>
      <c r="C422" s="127"/>
      <c r="D422" s="127"/>
      <c r="E422" s="128" t="s">
        <v>286</v>
      </c>
      <c r="F422" s="129" t="s">
        <v>47</v>
      </c>
      <c r="G422" s="130">
        <f t="shared" si="46"/>
        <v>0</v>
      </c>
      <c r="H422" s="130">
        <f t="shared" si="46"/>
        <v>0</v>
      </c>
      <c r="I422" s="131" t="str">
        <f t="shared" si="44"/>
        <v/>
      </c>
      <c r="J422" s="130">
        <f t="shared" si="45"/>
        <v>0</v>
      </c>
      <c r="K422" s="10"/>
      <c r="L422" s="10"/>
    </row>
    <row r="423" spans="1:12" s="37" customFormat="1" x14ac:dyDescent="0.25">
      <c r="A423" s="127"/>
      <c r="B423" s="127"/>
      <c r="C423" s="127"/>
      <c r="D423" s="127"/>
      <c r="E423" s="128" t="s">
        <v>287</v>
      </c>
      <c r="F423" s="129" t="s">
        <v>294</v>
      </c>
      <c r="G423" s="130">
        <f t="shared" si="46"/>
        <v>0</v>
      </c>
      <c r="H423" s="130">
        <f t="shared" si="46"/>
        <v>0</v>
      </c>
      <c r="I423" s="131" t="str">
        <f t="shared" si="44"/>
        <v/>
      </c>
      <c r="J423" s="130">
        <f t="shared" si="45"/>
        <v>0</v>
      </c>
      <c r="K423" s="10"/>
      <c r="L423" s="10"/>
    </row>
    <row r="424" spans="1:12" s="37" customFormat="1" ht="27" x14ac:dyDescent="0.25">
      <c r="A424" s="127"/>
      <c r="B424" s="127"/>
      <c r="C424" s="127"/>
      <c r="D424" s="127"/>
      <c r="E424" s="128" t="s">
        <v>288</v>
      </c>
      <c r="F424" s="129" t="s">
        <v>295</v>
      </c>
      <c r="G424" s="130">
        <f t="shared" si="46"/>
        <v>0</v>
      </c>
      <c r="H424" s="130">
        <f t="shared" si="46"/>
        <v>0</v>
      </c>
      <c r="I424" s="131" t="str">
        <f t="shared" si="44"/>
        <v/>
      </c>
      <c r="J424" s="130">
        <f t="shared" si="45"/>
        <v>0</v>
      </c>
      <c r="K424" s="10"/>
      <c r="L424" s="10"/>
    </row>
    <row r="425" spans="1:12" s="37" customFormat="1" ht="27" x14ac:dyDescent="0.25">
      <c r="A425" s="127"/>
      <c r="B425" s="127"/>
      <c r="C425" s="127"/>
      <c r="D425" s="127"/>
      <c r="E425" s="128" t="s">
        <v>289</v>
      </c>
      <c r="F425" s="129" t="s">
        <v>62</v>
      </c>
      <c r="G425" s="130">
        <f t="shared" si="46"/>
        <v>0</v>
      </c>
      <c r="H425" s="130">
        <f t="shared" si="46"/>
        <v>0</v>
      </c>
      <c r="I425" s="131" t="str">
        <f t="shared" si="44"/>
        <v/>
      </c>
      <c r="J425" s="130">
        <f t="shared" si="45"/>
        <v>0</v>
      </c>
      <c r="K425" s="10"/>
      <c r="L425" s="10"/>
    </row>
    <row r="426" spans="1:12" s="37" customFormat="1" ht="27" x14ac:dyDescent="0.25">
      <c r="A426" s="127"/>
      <c r="B426" s="127"/>
      <c r="C426" s="127"/>
      <c r="D426" s="127"/>
      <c r="E426" s="128" t="s">
        <v>290</v>
      </c>
      <c r="F426" s="129" t="s">
        <v>296</v>
      </c>
      <c r="G426" s="130">
        <f t="shared" si="46"/>
        <v>0</v>
      </c>
      <c r="H426" s="130">
        <f t="shared" si="46"/>
        <v>0</v>
      </c>
      <c r="I426" s="131" t="str">
        <f t="shared" si="44"/>
        <v/>
      </c>
      <c r="J426" s="130">
        <f t="shared" si="45"/>
        <v>0</v>
      </c>
      <c r="K426" s="10"/>
      <c r="L426" s="10"/>
    </row>
    <row r="427" spans="1:12" s="37" customFormat="1" ht="27.75" thickBot="1" x14ac:dyDescent="0.3">
      <c r="A427" s="132"/>
      <c r="B427" s="132"/>
      <c r="C427" s="132"/>
      <c r="D427" s="132"/>
      <c r="E427" s="133" t="s">
        <v>291</v>
      </c>
      <c r="F427" s="134" t="s">
        <v>297</v>
      </c>
      <c r="G427" s="130">
        <f t="shared" si="46"/>
        <v>0</v>
      </c>
      <c r="H427" s="130">
        <f t="shared" si="46"/>
        <v>0</v>
      </c>
      <c r="I427" s="136" t="str">
        <f t="shared" si="44"/>
        <v/>
      </c>
      <c r="J427" s="135">
        <f t="shared" si="45"/>
        <v>0</v>
      </c>
      <c r="K427" s="10"/>
      <c r="L427" s="10"/>
    </row>
    <row r="428" spans="1:12" ht="15.75" thickBot="1" x14ac:dyDescent="0.3">
      <c r="A428" s="68"/>
      <c r="B428" s="69"/>
      <c r="C428" s="69"/>
      <c r="D428" s="69"/>
      <c r="E428" s="72"/>
      <c r="F428" s="70" t="s">
        <v>110</v>
      </c>
      <c r="G428" s="71">
        <f>SUM(G415:G427)</f>
        <v>0</v>
      </c>
      <c r="H428" s="71">
        <f>SUM(H415:H427)</f>
        <v>0</v>
      </c>
      <c r="I428" s="85" t="str">
        <f t="shared" si="42"/>
        <v/>
      </c>
      <c r="J428" s="81">
        <f>H428-G428</f>
        <v>0</v>
      </c>
      <c r="K428" s="13"/>
      <c r="L428" s="13"/>
    </row>
    <row r="429" spans="1:12" x14ac:dyDescent="0.25">
      <c r="A429" s="20"/>
      <c r="B429" s="15" t="s">
        <v>111</v>
      </c>
      <c r="C429" s="20"/>
      <c r="D429" s="20"/>
      <c r="E429" s="20"/>
      <c r="F429" s="16" t="s">
        <v>112</v>
      </c>
      <c r="G429" s="20"/>
      <c r="H429" s="20"/>
      <c r="I429" s="80" t="str">
        <f t="shared" si="42"/>
        <v/>
      </c>
      <c r="J429" s="20"/>
      <c r="K429" s="10"/>
      <c r="L429" s="10"/>
    </row>
    <row r="430" spans="1:12" x14ac:dyDescent="0.25">
      <c r="A430" s="6"/>
      <c r="B430" s="6" t="s">
        <v>111</v>
      </c>
      <c r="C430" s="6"/>
      <c r="D430" s="6"/>
      <c r="E430" s="6"/>
      <c r="F430" s="5" t="s">
        <v>113</v>
      </c>
      <c r="G430" s="6"/>
      <c r="H430" s="6"/>
      <c r="I430" s="76" t="str">
        <f t="shared" si="42"/>
        <v/>
      </c>
      <c r="J430" s="6"/>
      <c r="K430" s="10"/>
      <c r="L430" s="10"/>
    </row>
    <row r="431" spans="1:12" ht="40.5" x14ac:dyDescent="0.25">
      <c r="A431" s="6"/>
      <c r="B431" s="6"/>
      <c r="C431" s="7">
        <v>90</v>
      </c>
      <c r="D431" s="36"/>
      <c r="E431" s="36"/>
      <c r="F431" s="8" t="s">
        <v>163</v>
      </c>
      <c r="G431" s="240"/>
      <c r="H431" s="240"/>
      <c r="I431" s="76" t="str">
        <f t="shared" si="42"/>
        <v/>
      </c>
      <c r="J431" s="6"/>
      <c r="K431" s="10"/>
      <c r="L431" s="10"/>
    </row>
    <row r="432" spans="1:12" ht="15.75" thickBot="1" x14ac:dyDescent="0.3">
      <c r="A432" s="33"/>
      <c r="B432" s="33"/>
      <c r="C432" s="33"/>
      <c r="D432" s="33">
        <v>124</v>
      </c>
      <c r="E432" s="33">
        <v>463</v>
      </c>
      <c r="F432" s="34" t="s">
        <v>90</v>
      </c>
      <c r="G432" s="243"/>
      <c r="H432" s="243"/>
      <c r="I432" s="78" t="str">
        <f t="shared" si="42"/>
        <v/>
      </c>
      <c r="J432" s="33">
        <f>H432-G432</f>
        <v>0</v>
      </c>
      <c r="K432" s="10"/>
      <c r="L432" s="10"/>
    </row>
    <row r="433" spans="1:12" ht="27" x14ac:dyDescent="0.25">
      <c r="A433" s="149"/>
      <c r="B433" s="149"/>
      <c r="C433" s="149"/>
      <c r="D433" s="149"/>
      <c r="E433" s="149"/>
      <c r="F433" s="150" t="s">
        <v>114</v>
      </c>
      <c r="G433" s="246"/>
      <c r="H433" s="246"/>
      <c r="I433" s="115" t="str">
        <f t="shared" si="42"/>
        <v/>
      </c>
      <c r="J433" s="149"/>
      <c r="K433" s="10"/>
      <c r="L433" s="10"/>
    </row>
    <row r="434" spans="1:12" s="37" customFormat="1" x14ac:dyDescent="0.25">
      <c r="A434" s="28"/>
      <c r="B434" s="28"/>
      <c r="C434" s="28"/>
      <c r="D434" s="28"/>
      <c r="E434" s="35" t="s">
        <v>154</v>
      </c>
      <c r="F434" s="123" t="s">
        <v>21</v>
      </c>
      <c r="G434" s="240"/>
      <c r="H434" s="240"/>
      <c r="I434" s="76" t="str">
        <f t="shared" si="42"/>
        <v/>
      </c>
      <c r="J434" s="6">
        <f t="shared" ref="J434:J446" si="47">H434-G434</f>
        <v>0</v>
      </c>
      <c r="K434" s="10"/>
      <c r="L434" s="10"/>
    </row>
    <row r="435" spans="1:12" s="37" customFormat="1" x14ac:dyDescent="0.25">
      <c r="A435" s="28"/>
      <c r="B435" s="28"/>
      <c r="C435" s="28"/>
      <c r="D435" s="28"/>
      <c r="E435" s="35" t="s">
        <v>161</v>
      </c>
      <c r="F435" s="123" t="s">
        <v>60</v>
      </c>
      <c r="G435" s="240"/>
      <c r="H435" s="240"/>
      <c r="I435" s="76" t="str">
        <f t="shared" si="42"/>
        <v/>
      </c>
      <c r="J435" s="6">
        <f t="shared" si="47"/>
        <v>0</v>
      </c>
      <c r="K435" s="10"/>
      <c r="L435" s="10"/>
    </row>
    <row r="436" spans="1:12" s="37" customFormat="1" x14ac:dyDescent="0.25">
      <c r="A436" s="28"/>
      <c r="B436" s="28"/>
      <c r="C436" s="28"/>
      <c r="D436" s="28"/>
      <c r="E436" s="35" t="s">
        <v>284</v>
      </c>
      <c r="F436" s="123" t="s">
        <v>292</v>
      </c>
      <c r="G436" s="240"/>
      <c r="H436" s="240"/>
      <c r="I436" s="76" t="str">
        <f t="shared" si="42"/>
        <v/>
      </c>
      <c r="J436" s="6">
        <f t="shared" si="47"/>
        <v>0</v>
      </c>
      <c r="K436" s="10"/>
      <c r="L436" s="10"/>
    </row>
    <row r="437" spans="1:12" s="37" customFormat="1" x14ac:dyDescent="0.25">
      <c r="A437" s="28"/>
      <c r="B437" s="28"/>
      <c r="C437" s="28"/>
      <c r="D437" s="28"/>
      <c r="E437" s="35" t="s">
        <v>159</v>
      </c>
      <c r="F437" s="123" t="s">
        <v>45</v>
      </c>
      <c r="G437" s="240"/>
      <c r="H437" s="240"/>
      <c r="I437" s="76" t="str">
        <f t="shared" si="42"/>
        <v/>
      </c>
      <c r="J437" s="6">
        <f t="shared" si="47"/>
        <v>0</v>
      </c>
      <c r="K437" s="10"/>
      <c r="L437" s="10"/>
    </row>
    <row r="438" spans="1:12" s="37" customFormat="1" x14ac:dyDescent="0.25">
      <c r="A438" s="28"/>
      <c r="B438" s="28"/>
      <c r="C438" s="28"/>
      <c r="D438" s="28"/>
      <c r="E438" s="35" t="s">
        <v>160</v>
      </c>
      <c r="F438" s="123" t="s">
        <v>46</v>
      </c>
      <c r="G438" s="240"/>
      <c r="H438" s="240"/>
      <c r="I438" s="76" t="str">
        <f t="shared" si="42"/>
        <v/>
      </c>
      <c r="J438" s="6">
        <f t="shared" si="47"/>
        <v>0</v>
      </c>
      <c r="K438" s="10"/>
      <c r="L438" s="10"/>
    </row>
    <row r="439" spans="1:12" s="37" customFormat="1" ht="27" x14ac:dyDescent="0.25">
      <c r="A439" s="28"/>
      <c r="B439" s="28"/>
      <c r="C439" s="28"/>
      <c r="D439" s="28"/>
      <c r="E439" s="35" t="s">
        <v>162</v>
      </c>
      <c r="F439" s="123" t="s">
        <v>61</v>
      </c>
      <c r="G439" s="240"/>
      <c r="H439" s="240"/>
      <c r="I439" s="76" t="str">
        <f t="shared" si="42"/>
        <v/>
      </c>
      <c r="J439" s="6">
        <f t="shared" si="47"/>
        <v>0</v>
      </c>
      <c r="K439" s="10"/>
      <c r="L439" s="10"/>
    </row>
    <row r="440" spans="1:12" s="37" customFormat="1" ht="27" x14ac:dyDescent="0.25">
      <c r="A440" s="28"/>
      <c r="B440" s="28"/>
      <c r="C440" s="28"/>
      <c r="D440" s="28"/>
      <c r="E440" s="35" t="s">
        <v>285</v>
      </c>
      <c r="F440" s="123" t="s">
        <v>293</v>
      </c>
      <c r="G440" s="240"/>
      <c r="H440" s="240"/>
      <c r="I440" s="76" t="str">
        <f t="shared" si="42"/>
        <v/>
      </c>
      <c r="J440" s="6">
        <f t="shared" si="47"/>
        <v>0</v>
      </c>
      <c r="K440" s="10"/>
      <c r="L440" s="10"/>
    </row>
    <row r="441" spans="1:12" s="37" customFormat="1" x14ac:dyDescent="0.25">
      <c r="A441" s="28"/>
      <c r="B441" s="28"/>
      <c r="C441" s="28"/>
      <c r="D441" s="28"/>
      <c r="E441" s="35" t="s">
        <v>286</v>
      </c>
      <c r="F441" s="123" t="s">
        <v>47</v>
      </c>
      <c r="G441" s="240"/>
      <c r="H441" s="240"/>
      <c r="I441" s="76" t="str">
        <f t="shared" si="42"/>
        <v/>
      </c>
      <c r="J441" s="6">
        <f t="shared" si="47"/>
        <v>0</v>
      </c>
      <c r="K441" s="10"/>
      <c r="L441" s="10"/>
    </row>
    <row r="442" spans="1:12" s="37" customFormat="1" x14ac:dyDescent="0.25">
      <c r="A442" s="28"/>
      <c r="B442" s="28"/>
      <c r="C442" s="28"/>
      <c r="D442" s="28"/>
      <c r="E442" s="35" t="s">
        <v>287</v>
      </c>
      <c r="F442" s="123" t="s">
        <v>294</v>
      </c>
      <c r="G442" s="240"/>
      <c r="H442" s="240"/>
      <c r="I442" s="76" t="str">
        <f t="shared" si="42"/>
        <v/>
      </c>
      <c r="J442" s="6">
        <f t="shared" si="47"/>
        <v>0</v>
      </c>
      <c r="K442" s="10"/>
      <c r="L442" s="10"/>
    </row>
    <row r="443" spans="1:12" s="37" customFormat="1" ht="27" x14ac:dyDescent="0.25">
      <c r="A443" s="28"/>
      <c r="B443" s="28"/>
      <c r="C443" s="28"/>
      <c r="D443" s="28"/>
      <c r="E443" s="35" t="s">
        <v>288</v>
      </c>
      <c r="F443" s="123" t="s">
        <v>295</v>
      </c>
      <c r="G443" s="240"/>
      <c r="H443" s="240"/>
      <c r="I443" s="76" t="str">
        <f t="shared" si="42"/>
        <v/>
      </c>
      <c r="J443" s="6">
        <f t="shared" si="47"/>
        <v>0</v>
      </c>
      <c r="K443" s="10"/>
      <c r="L443" s="10"/>
    </row>
    <row r="444" spans="1:12" s="37" customFormat="1" ht="27" x14ac:dyDescent="0.25">
      <c r="A444" s="28"/>
      <c r="B444" s="28"/>
      <c r="C444" s="28"/>
      <c r="D444" s="28"/>
      <c r="E444" s="35" t="s">
        <v>289</v>
      </c>
      <c r="F444" s="123" t="s">
        <v>62</v>
      </c>
      <c r="G444" s="240"/>
      <c r="H444" s="240"/>
      <c r="I444" s="76" t="str">
        <f t="shared" si="42"/>
        <v/>
      </c>
      <c r="J444" s="6">
        <f t="shared" si="47"/>
        <v>0</v>
      </c>
      <c r="K444" s="10"/>
      <c r="L444" s="10"/>
    </row>
    <row r="445" spans="1:12" s="37" customFormat="1" ht="27" x14ac:dyDescent="0.25">
      <c r="A445" s="28"/>
      <c r="B445" s="28"/>
      <c r="C445" s="28"/>
      <c r="D445" s="28"/>
      <c r="E445" s="35" t="s">
        <v>290</v>
      </c>
      <c r="F445" s="123" t="s">
        <v>296</v>
      </c>
      <c r="G445" s="240"/>
      <c r="H445" s="240"/>
      <c r="I445" s="76" t="str">
        <f t="shared" si="42"/>
        <v/>
      </c>
      <c r="J445" s="6">
        <f t="shared" si="47"/>
        <v>0</v>
      </c>
      <c r="K445" s="10"/>
      <c r="L445" s="10"/>
    </row>
    <row r="446" spans="1:12" s="37" customFormat="1" ht="27.75" thickBot="1" x14ac:dyDescent="0.3">
      <c r="A446" s="34"/>
      <c r="B446" s="34"/>
      <c r="C446" s="34"/>
      <c r="D446" s="34"/>
      <c r="E446" s="124" t="s">
        <v>291</v>
      </c>
      <c r="F446" s="125" t="s">
        <v>297</v>
      </c>
      <c r="G446" s="243"/>
      <c r="H446" s="243"/>
      <c r="I446" s="78" t="str">
        <f t="shared" si="42"/>
        <v/>
      </c>
      <c r="J446" s="33">
        <f t="shared" si="47"/>
        <v>0</v>
      </c>
      <c r="K446" s="10"/>
      <c r="L446" s="10"/>
    </row>
    <row r="447" spans="1:12" ht="15.75" thickBot="1" x14ac:dyDescent="0.3">
      <c r="A447" s="47"/>
      <c r="B447" s="48"/>
      <c r="C447" s="48"/>
      <c r="D447" s="48"/>
      <c r="E447" s="51"/>
      <c r="F447" s="49" t="s">
        <v>115</v>
      </c>
      <c r="G447" s="50">
        <f>SUM(G434:G446)</f>
        <v>0</v>
      </c>
      <c r="H447" s="50">
        <f>SUM(H434:H446)</f>
        <v>0</v>
      </c>
      <c r="I447" s="84" t="str">
        <f t="shared" si="42"/>
        <v/>
      </c>
      <c r="J447" s="56">
        <f>H447-G447</f>
        <v>0</v>
      </c>
      <c r="K447" s="13"/>
      <c r="L447" s="13"/>
    </row>
    <row r="448" spans="1:12" x14ac:dyDescent="0.25">
      <c r="A448" s="149"/>
      <c r="B448" s="149"/>
      <c r="C448" s="149"/>
      <c r="D448" s="149"/>
      <c r="E448" s="151"/>
      <c r="F448" s="150" t="s">
        <v>116</v>
      </c>
      <c r="G448" s="122"/>
      <c r="H448" s="122"/>
      <c r="I448" s="115" t="str">
        <f t="shared" si="42"/>
        <v/>
      </c>
      <c r="J448" s="149"/>
      <c r="K448" s="13"/>
      <c r="L448" s="13"/>
    </row>
    <row r="449" spans="1:12" s="37" customFormat="1" x14ac:dyDescent="0.25">
      <c r="A449" s="127"/>
      <c r="B449" s="127"/>
      <c r="C449" s="127"/>
      <c r="D449" s="127"/>
      <c r="E449" s="128" t="s">
        <v>154</v>
      </c>
      <c r="F449" s="129" t="s">
        <v>21</v>
      </c>
      <c r="G449" s="130">
        <f>G434</f>
        <v>0</v>
      </c>
      <c r="H449" s="130">
        <f>H434</f>
        <v>0</v>
      </c>
      <c r="I449" s="131" t="str">
        <f t="shared" ref="I449:I461" si="48">IF(OR(ISBLANK(G449),G449=0),"",H449/G449)</f>
        <v/>
      </c>
      <c r="J449" s="130">
        <f t="shared" ref="J449:J461" si="49">H449-G449</f>
        <v>0</v>
      </c>
      <c r="K449" s="10"/>
      <c r="L449" s="10"/>
    </row>
    <row r="450" spans="1:12" s="37" customFormat="1" x14ac:dyDescent="0.25">
      <c r="A450" s="127"/>
      <c r="B450" s="127"/>
      <c r="C450" s="127"/>
      <c r="D450" s="127"/>
      <c r="E450" s="128" t="s">
        <v>161</v>
      </c>
      <c r="F450" s="129" t="s">
        <v>60</v>
      </c>
      <c r="G450" s="130">
        <f t="shared" ref="G450:H461" si="50">G435</f>
        <v>0</v>
      </c>
      <c r="H450" s="130">
        <f t="shared" si="50"/>
        <v>0</v>
      </c>
      <c r="I450" s="131" t="str">
        <f t="shared" si="48"/>
        <v/>
      </c>
      <c r="J450" s="130">
        <f t="shared" si="49"/>
        <v>0</v>
      </c>
      <c r="K450" s="10"/>
      <c r="L450" s="10"/>
    </row>
    <row r="451" spans="1:12" s="37" customFormat="1" x14ac:dyDescent="0.25">
      <c r="A451" s="127"/>
      <c r="B451" s="127"/>
      <c r="C451" s="127"/>
      <c r="D451" s="127"/>
      <c r="E451" s="128" t="s">
        <v>284</v>
      </c>
      <c r="F451" s="129" t="s">
        <v>292</v>
      </c>
      <c r="G451" s="130">
        <f t="shared" si="50"/>
        <v>0</v>
      </c>
      <c r="H451" s="130">
        <f t="shared" si="50"/>
        <v>0</v>
      </c>
      <c r="I451" s="131" t="str">
        <f t="shared" si="48"/>
        <v/>
      </c>
      <c r="J451" s="130">
        <f t="shared" si="49"/>
        <v>0</v>
      </c>
      <c r="K451" s="10"/>
      <c r="L451" s="10"/>
    </row>
    <row r="452" spans="1:12" s="37" customFormat="1" x14ac:dyDescent="0.25">
      <c r="A452" s="127"/>
      <c r="B452" s="127"/>
      <c r="C452" s="127"/>
      <c r="D452" s="127"/>
      <c r="E452" s="128" t="s">
        <v>159</v>
      </c>
      <c r="F452" s="129" t="s">
        <v>45</v>
      </c>
      <c r="G452" s="130">
        <f t="shared" si="50"/>
        <v>0</v>
      </c>
      <c r="H452" s="130">
        <f t="shared" si="50"/>
        <v>0</v>
      </c>
      <c r="I452" s="131" t="str">
        <f t="shared" si="48"/>
        <v/>
      </c>
      <c r="J452" s="130">
        <f t="shared" si="49"/>
        <v>0</v>
      </c>
      <c r="K452" s="10"/>
      <c r="L452" s="10"/>
    </row>
    <row r="453" spans="1:12" s="37" customFormat="1" x14ac:dyDescent="0.25">
      <c r="A453" s="127"/>
      <c r="B453" s="127"/>
      <c r="C453" s="127"/>
      <c r="D453" s="127"/>
      <c r="E453" s="128" t="s">
        <v>160</v>
      </c>
      <c r="F453" s="129" t="s">
        <v>46</v>
      </c>
      <c r="G453" s="130">
        <f t="shared" si="50"/>
        <v>0</v>
      </c>
      <c r="H453" s="130">
        <f t="shared" si="50"/>
        <v>0</v>
      </c>
      <c r="I453" s="131" t="str">
        <f t="shared" si="48"/>
        <v/>
      </c>
      <c r="J453" s="130">
        <f t="shared" si="49"/>
        <v>0</v>
      </c>
      <c r="K453" s="10"/>
      <c r="L453" s="10"/>
    </row>
    <row r="454" spans="1:12" s="37" customFormat="1" ht="27" x14ac:dyDescent="0.25">
      <c r="A454" s="127"/>
      <c r="B454" s="127"/>
      <c r="C454" s="127"/>
      <c r="D454" s="127"/>
      <c r="E454" s="128" t="s">
        <v>162</v>
      </c>
      <c r="F454" s="129" t="s">
        <v>61</v>
      </c>
      <c r="G454" s="130">
        <f t="shared" si="50"/>
        <v>0</v>
      </c>
      <c r="H454" s="130">
        <f t="shared" si="50"/>
        <v>0</v>
      </c>
      <c r="I454" s="131" t="str">
        <f t="shared" si="48"/>
        <v/>
      </c>
      <c r="J454" s="130">
        <f t="shared" si="49"/>
        <v>0</v>
      </c>
      <c r="K454" s="10"/>
      <c r="L454" s="10"/>
    </row>
    <row r="455" spans="1:12" s="37" customFormat="1" ht="27" x14ac:dyDescent="0.25">
      <c r="A455" s="127"/>
      <c r="B455" s="127"/>
      <c r="C455" s="127"/>
      <c r="D455" s="127"/>
      <c r="E455" s="128" t="s">
        <v>285</v>
      </c>
      <c r="F455" s="129" t="s">
        <v>293</v>
      </c>
      <c r="G455" s="130">
        <f t="shared" si="50"/>
        <v>0</v>
      </c>
      <c r="H455" s="130">
        <f t="shared" si="50"/>
        <v>0</v>
      </c>
      <c r="I455" s="131" t="str">
        <f t="shared" si="48"/>
        <v/>
      </c>
      <c r="J455" s="130">
        <f t="shared" si="49"/>
        <v>0</v>
      </c>
      <c r="K455" s="10"/>
      <c r="L455" s="10"/>
    </row>
    <row r="456" spans="1:12" s="37" customFormat="1" x14ac:dyDescent="0.25">
      <c r="A456" s="127"/>
      <c r="B456" s="127"/>
      <c r="C456" s="127"/>
      <c r="D456" s="127"/>
      <c r="E456" s="128" t="s">
        <v>286</v>
      </c>
      <c r="F456" s="129" t="s">
        <v>47</v>
      </c>
      <c r="G456" s="130">
        <f t="shared" si="50"/>
        <v>0</v>
      </c>
      <c r="H456" s="130">
        <f t="shared" si="50"/>
        <v>0</v>
      </c>
      <c r="I456" s="131" t="str">
        <f t="shared" si="48"/>
        <v/>
      </c>
      <c r="J456" s="130">
        <f t="shared" si="49"/>
        <v>0</v>
      </c>
      <c r="K456" s="10"/>
      <c r="L456" s="10"/>
    </row>
    <row r="457" spans="1:12" s="37" customFormat="1" x14ac:dyDescent="0.25">
      <c r="A457" s="127"/>
      <c r="B457" s="127"/>
      <c r="C457" s="127"/>
      <c r="D457" s="127"/>
      <c r="E457" s="128" t="s">
        <v>287</v>
      </c>
      <c r="F457" s="129" t="s">
        <v>294</v>
      </c>
      <c r="G457" s="130">
        <f t="shared" si="50"/>
        <v>0</v>
      </c>
      <c r="H457" s="130">
        <f t="shared" si="50"/>
        <v>0</v>
      </c>
      <c r="I457" s="131" t="str">
        <f t="shared" si="48"/>
        <v/>
      </c>
      <c r="J457" s="130">
        <f t="shared" si="49"/>
        <v>0</v>
      </c>
      <c r="K457" s="10"/>
      <c r="L457" s="10"/>
    </row>
    <row r="458" spans="1:12" s="37" customFormat="1" ht="27" x14ac:dyDescent="0.25">
      <c r="A458" s="127"/>
      <c r="B458" s="127"/>
      <c r="C458" s="127"/>
      <c r="D458" s="127"/>
      <c r="E458" s="128" t="s">
        <v>288</v>
      </c>
      <c r="F458" s="129" t="s">
        <v>295</v>
      </c>
      <c r="G458" s="130">
        <f t="shared" si="50"/>
        <v>0</v>
      </c>
      <c r="H458" s="130">
        <f t="shared" si="50"/>
        <v>0</v>
      </c>
      <c r="I458" s="131" t="str">
        <f t="shared" si="48"/>
        <v/>
      </c>
      <c r="J458" s="130">
        <f t="shared" si="49"/>
        <v>0</v>
      </c>
      <c r="K458" s="10"/>
      <c r="L458" s="10"/>
    </row>
    <row r="459" spans="1:12" s="37" customFormat="1" ht="27" x14ac:dyDescent="0.25">
      <c r="A459" s="127"/>
      <c r="B459" s="127"/>
      <c r="C459" s="127"/>
      <c r="D459" s="127"/>
      <c r="E459" s="128" t="s">
        <v>289</v>
      </c>
      <c r="F459" s="129" t="s">
        <v>62</v>
      </c>
      <c r="G459" s="130">
        <f t="shared" si="50"/>
        <v>0</v>
      </c>
      <c r="H459" s="130">
        <f t="shared" si="50"/>
        <v>0</v>
      </c>
      <c r="I459" s="131" t="str">
        <f t="shared" si="48"/>
        <v/>
      </c>
      <c r="J459" s="130">
        <f t="shared" si="49"/>
        <v>0</v>
      </c>
      <c r="K459" s="10"/>
      <c r="L459" s="10"/>
    </row>
    <row r="460" spans="1:12" s="37" customFormat="1" ht="27" x14ac:dyDescent="0.25">
      <c r="A460" s="127"/>
      <c r="B460" s="127"/>
      <c r="C460" s="127"/>
      <c r="D460" s="127"/>
      <c r="E460" s="128" t="s">
        <v>290</v>
      </c>
      <c r="F460" s="129" t="s">
        <v>296</v>
      </c>
      <c r="G460" s="130">
        <f t="shared" si="50"/>
        <v>0</v>
      </c>
      <c r="H460" s="130">
        <f t="shared" si="50"/>
        <v>0</v>
      </c>
      <c r="I460" s="131" t="str">
        <f t="shared" si="48"/>
        <v/>
      </c>
      <c r="J460" s="130">
        <f t="shared" si="49"/>
        <v>0</v>
      </c>
      <c r="K460" s="10"/>
      <c r="L460" s="10"/>
    </row>
    <row r="461" spans="1:12" s="37" customFormat="1" ht="27.75" thickBot="1" x14ac:dyDescent="0.3">
      <c r="A461" s="132"/>
      <c r="B461" s="132"/>
      <c r="C461" s="132"/>
      <c r="D461" s="132"/>
      <c r="E461" s="133" t="s">
        <v>291</v>
      </c>
      <c r="F461" s="134" t="s">
        <v>297</v>
      </c>
      <c r="G461" s="130">
        <f t="shared" si="50"/>
        <v>0</v>
      </c>
      <c r="H461" s="130">
        <f t="shared" si="50"/>
        <v>0</v>
      </c>
      <c r="I461" s="136" t="str">
        <f t="shared" si="48"/>
        <v/>
      </c>
      <c r="J461" s="135">
        <f t="shared" si="49"/>
        <v>0</v>
      </c>
      <c r="K461" s="10"/>
      <c r="L461" s="10"/>
    </row>
    <row r="462" spans="1:12" ht="15.75" thickBot="1" x14ac:dyDescent="0.3">
      <c r="A462" s="68"/>
      <c r="B462" s="71"/>
      <c r="C462" s="71"/>
      <c r="D462" s="71"/>
      <c r="E462" s="71"/>
      <c r="F462" s="70" t="s">
        <v>117</v>
      </c>
      <c r="G462" s="71">
        <f>SUM(G449:G461)</f>
        <v>0</v>
      </c>
      <c r="H462" s="71">
        <f>SUM(H449:H461)</f>
        <v>0</v>
      </c>
      <c r="I462" s="71" t="str">
        <f>IF(OR(ISBLANK(G462),G462=0),"",H462/G462)</f>
        <v/>
      </c>
      <c r="J462" s="71">
        <f>H462-G462</f>
        <v>0</v>
      </c>
      <c r="K462" s="13"/>
      <c r="L462" s="13"/>
    </row>
    <row r="463" spans="1:12" x14ac:dyDescent="0.25">
      <c r="A463" s="20"/>
      <c r="B463" s="15" t="s">
        <v>118</v>
      </c>
      <c r="C463" s="15"/>
      <c r="D463" s="15"/>
      <c r="E463" s="15"/>
      <c r="F463" s="16" t="s">
        <v>119</v>
      </c>
      <c r="G463" s="15"/>
      <c r="H463" s="15"/>
      <c r="I463" s="80" t="str">
        <f t="shared" si="42"/>
        <v/>
      </c>
      <c r="J463" s="20"/>
      <c r="K463" s="13"/>
      <c r="L463" s="13"/>
    </row>
    <row r="464" spans="1:12" ht="27" x14ac:dyDescent="0.25">
      <c r="A464" s="36"/>
      <c r="B464" s="7"/>
      <c r="C464" s="7">
        <v>760</v>
      </c>
      <c r="D464" s="7"/>
      <c r="E464" s="7"/>
      <c r="F464" s="8" t="s">
        <v>330</v>
      </c>
      <c r="G464" s="247"/>
      <c r="H464" s="247"/>
      <c r="I464" s="76" t="str">
        <f t="shared" si="42"/>
        <v/>
      </c>
      <c r="J464" s="6"/>
      <c r="K464" s="14"/>
      <c r="L464" s="14"/>
    </row>
    <row r="465" spans="1:12" ht="54.75" thickBot="1" x14ac:dyDescent="0.3">
      <c r="A465" s="33"/>
      <c r="B465" s="38"/>
      <c r="C465" s="38"/>
      <c r="D465" s="33">
        <v>125</v>
      </c>
      <c r="E465" s="33">
        <v>463</v>
      </c>
      <c r="F465" s="34" t="s">
        <v>283</v>
      </c>
      <c r="G465" s="243"/>
      <c r="H465" s="243"/>
      <c r="I465" s="78" t="str">
        <f t="shared" si="42"/>
        <v/>
      </c>
      <c r="J465" s="33">
        <f>H465-G465</f>
        <v>0</v>
      </c>
      <c r="K465" s="10"/>
      <c r="L465" s="10"/>
    </row>
    <row r="466" spans="1:12" ht="27" x14ac:dyDescent="0.25">
      <c r="A466" s="149"/>
      <c r="B466" s="122"/>
      <c r="C466" s="122"/>
      <c r="D466" s="149"/>
      <c r="E466" s="149"/>
      <c r="F466" s="150" t="s">
        <v>331</v>
      </c>
      <c r="G466" s="248"/>
      <c r="H466" s="248"/>
      <c r="I466" s="115"/>
      <c r="J466" s="149"/>
      <c r="K466" s="13"/>
      <c r="L466" s="13"/>
    </row>
    <row r="467" spans="1:12" s="37" customFormat="1" x14ac:dyDescent="0.25">
      <c r="A467" s="28"/>
      <c r="B467" s="28"/>
      <c r="C467" s="28"/>
      <c r="D467" s="28"/>
      <c r="E467" s="35" t="s">
        <v>154</v>
      </c>
      <c r="F467" s="123" t="s">
        <v>21</v>
      </c>
      <c r="G467" s="240"/>
      <c r="H467" s="240"/>
      <c r="I467" s="76" t="str">
        <f t="shared" si="42"/>
        <v/>
      </c>
      <c r="J467" s="6">
        <f t="shared" ref="J467:J479" si="51">H467-G467</f>
        <v>0</v>
      </c>
      <c r="K467" s="10"/>
      <c r="L467" s="10"/>
    </row>
    <row r="468" spans="1:12" s="37" customFormat="1" x14ac:dyDescent="0.25">
      <c r="A468" s="28"/>
      <c r="B468" s="28"/>
      <c r="C468" s="28"/>
      <c r="D468" s="28"/>
      <c r="E468" s="35" t="s">
        <v>161</v>
      </c>
      <c r="F468" s="123" t="s">
        <v>60</v>
      </c>
      <c r="G468" s="240"/>
      <c r="H468" s="240"/>
      <c r="I468" s="76" t="str">
        <f t="shared" si="42"/>
        <v/>
      </c>
      <c r="J468" s="6">
        <f t="shared" si="51"/>
        <v>0</v>
      </c>
      <c r="K468" s="10"/>
      <c r="L468" s="10"/>
    </row>
    <row r="469" spans="1:12" s="37" customFormat="1" x14ac:dyDescent="0.25">
      <c r="A469" s="28"/>
      <c r="B469" s="28"/>
      <c r="C469" s="28"/>
      <c r="D469" s="28"/>
      <c r="E469" s="35" t="s">
        <v>284</v>
      </c>
      <c r="F469" s="123" t="s">
        <v>292</v>
      </c>
      <c r="G469" s="240"/>
      <c r="H469" s="240"/>
      <c r="I469" s="76" t="str">
        <f t="shared" si="42"/>
        <v/>
      </c>
      <c r="J469" s="6">
        <f t="shared" si="51"/>
        <v>0</v>
      </c>
      <c r="K469" s="10"/>
      <c r="L469" s="10"/>
    </row>
    <row r="470" spans="1:12" s="37" customFormat="1" x14ac:dyDescent="0.25">
      <c r="A470" s="28"/>
      <c r="B470" s="28"/>
      <c r="C470" s="28"/>
      <c r="D470" s="28"/>
      <c r="E470" s="35" t="s">
        <v>159</v>
      </c>
      <c r="F470" s="123" t="s">
        <v>45</v>
      </c>
      <c r="G470" s="240"/>
      <c r="H470" s="240"/>
      <c r="I470" s="76" t="str">
        <f t="shared" si="42"/>
        <v/>
      </c>
      <c r="J470" s="6">
        <f t="shared" si="51"/>
        <v>0</v>
      </c>
      <c r="K470" s="10"/>
      <c r="L470" s="10"/>
    </row>
    <row r="471" spans="1:12" s="37" customFormat="1" x14ac:dyDescent="0.25">
      <c r="A471" s="28"/>
      <c r="B471" s="28"/>
      <c r="C471" s="28"/>
      <c r="D471" s="28"/>
      <c r="E471" s="35" t="s">
        <v>160</v>
      </c>
      <c r="F471" s="123" t="s">
        <v>46</v>
      </c>
      <c r="G471" s="240"/>
      <c r="H471" s="240"/>
      <c r="I471" s="76" t="str">
        <f t="shared" si="42"/>
        <v/>
      </c>
      <c r="J471" s="6">
        <f t="shared" si="51"/>
        <v>0</v>
      </c>
      <c r="K471" s="10"/>
      <c r="L471" s="10"/>
    </row>
    <row r="472" spans="1:12" s="37" customFormat="1" ht="27" x14ac:dyDescent="0.25">
      <c r="A472" s="28"/>
      <c r="B472" s="28"/>
      <c r="C472" s="28"/>
      <c r="D472" s="28"/>
      <c r="E472" s="35" t="s">
        <v>162</v>
      </c>
      <c r="F472" s="123" t="s">
        <v>61</v>
      </c>
      <c r="G472" s="240"/>
      <c r="H472" s="240"/>
      <c r="I472" s="76" t="str">
        <f t="shared" si="42"/>
        <v/>
      </c>
      <c r="J472" s="6">
        <f t="shared" si="51"/>
        <v>0</v>
      </c>
      <c r="K472" s="10"/>
      <c r="L472" s="10"/>
    </row>
    <row r="473" spans="1:12" s="37" customFormat="1" ht="27" x14ac:dyDescent="0.25">
      <c r="A473" s="28"/>
      <c r="B473" s="28"/>
      <c r="C473" s="28"/>
      <c r="D473" s="28"/>
      <c r="E473" s="35" t="s">
        <v>285</v>
      </c>
      <c r="F473" s="123" t="s">
        <v>293</v>
      </c>
      <c r="G473" s="240"/>
      <c r="H473" s="240"/>
      <c r="I473" s="76" t="str">
        <f t="shared" si="42"/>
        <v/>
      </c>
      <c r="J473" s="6">
        <f t="shared" si="51"/>
        <v>0</v>
      </c>
      <c r="K473" s="10"/>
      <c r="L473" s="10"/>
    </row>
    <row r="474" spans="1:12" s="37" customFormat="1" x14ac:dyDescent="0.25">
      <c r="A474" s="28"/>
      <c r="B474" s="28"/>
      <c r="C474" s="28"/>
      <c r="D474" s="28"/>
      <c r="E474" s="35" t="s">
        <v>286</v>
      </c>
      <c r="F474" s="123" t="s">
        <v>47</v>
      </c>
      <c r="G474" s="240"/>
      <c r="H474" s="240"/>
      <c r="I474" s="76" t="str">
        <f t="shared" si="42"/>
        <v/>
      </c>
      <c r="J474" s="6">
        <f t="shared" si="51"/>
        <v>0</v>
      </c>
      <c r="K474" s="10"/>
      <c r="L474" s="10"/>
    </row>
    <row r="475" spans="1:12" s="37" customFormat="1" x14ac:dyDescent="0.25">
      <c r="A475" s="28"/>
      <c r="B475" s="28"/>
      <c r="C475" s="28"/>
      <c r="D475" s="28"/>
      <c r="E475" s="35" t="s">
        <v>287</v>
      </c>
      <c r="F475" s="123" t="s">
        <v>294</v>
      </c>
      <c r="G475" s="240"/>
      <c r="H475" s="240"/>
      <c r="I475" s="76" t="str">
        <f t="shared" si="42"/>
        <v/>
      </c>
      <c r="J475" s="6">
        <f t="shared" si="51"/>
        <v>0</v>
      </c>
      <c r="K475" s="10"/>
      <c r="L475" s="10"/>
    </row>
    <row r="476" spans="1:12" s="37" customFormat="1" ht="27" x14ac:dyDescent="0.25">
      <c r="A476" s="28"/>
      <c r="B476" s="28"/>
      <c r="C476" s="28"/>
      <c r="D476" s="28"/>
      <c r="E476" s="35" t="s">
        <v>288</v>
      </c>
      <c r="F476" s="123" t="s">
        <v>295</v>
      </c>
      <c r="G476" s="240"/>
      <c r="H476" s="240"/>
      <c r="I476" s="76" t="str">
        <f t="shared" si="42"/>
        <v/>
      </c>
      <c r="J476" s="6">
        <f t="shared" si="51"/>
        <v>0</v>
      </c>
      <c r="K476" s="10"/>
      <c r="L476" s="10"/>
    </row>
    <row r="477" spans="1:12" s="37" customFormat="1" ht="27" x14ac:dyDescent="0.25">
      <c r="A477" s="28"/>
      <c r="B477" s="28"/>
      <c r="C477" s="28"/>
      <c r="D477" s="28"/>
      <c r="E477" s="35" t="s">
        <v>289</v>
      </c>
      <c r="F477" s="123" t="s">
        <v>62</v>
      </c>
      <c r="G477" s="240"/>
      <c r="H477" s="240"/>
      <c r="I477" s="76" t="str">
        <f t="shared" si="42"/>
        <v/>
      </c>
      <c r="J477" s="6">
        <f t="shared" si="51"/>
        <v>0</v>
      </c>
      <c r="K477" s="10"/>
      <c r="L477" s="10"/>
    </row>
    <row r="478" spans="1:12" s="37" customFormat="1" ht="27" x14ac:dyDescent="0.25">
      <c r="A478" s="28"/>
      <c r="B478" s="28"/>
      <c r="C478" s="28"/>
      <c r="D478" s="28"/>
      <c r="E478" s="35" t="s">
        <v>290</v>
      </c>
      <c r="F478" s="123" t="s">
        <v>296</v>
      </c>
      <c r="G478" s="240"/>
      <c r="H478" s="240"/>
      <c r="I478" s="76" t="str">
        <f t="shared" si="42"/>
        <v/>
      </c>
      <c r="J478" s="6">
        <f t="shared" si="51"/>
        <v>0</v>
      </c>
      <c r="K478" s="10"/>
      <c r="L478" s="10"/>
    </row>
    <row r="479" spans="1:12" s="37" customFormat="1" ht="27.75" thickBot="1" x14ac:dyDescent="0.3">
      <c r="A479" s="34"/>
      <c r="B479" s="34"/>
      <c r="C479" s="34"/>
      <c r="D479" s="34"/>
      <c r="E479" s="124" t="s">
        <v>291</v>
      </c>
      <c r="F479" s="125" t="s">
        <v>297</v>
      </c>
      <c r="G479" s="243"/>
      <c r="H479" s="243"/>
      <c r="I479" s="78" t="str">
        <f t="shared" si="42"/>
        <v/>
      </c>
      <c r="J479" s="33">
        <f t="shared" si="51"/>
        <v>0</v>
      </c>
      <c r="K479" s="10"/>
      <c r="L479" s="10"/>
    </row>
    <row r="480" spans="1:12" ht="15.75" thickBot="1" x14ac:dyDescent="0.3">
      <c r="A480" s="47"/>
      <c r="B480" s="50"/>
      <c r="C480" s="50"/>
      <c r="D480" s="50"/>
      <c r="E480" s="52"/>
      <c r="F480" s="49" t="s">
        <v>332</v>
      </c>
      <c r="G480" s="50">
        <f>SUM(G467:G479)</f>
        <v>0</v>
      </c>
      <c r="H480" s="50">
        <f>SUM(H467:H479)</f>
        <v>0</v>
      </c>
      <c r="I480" s="84" t="str">
        <f t="shared" si="42"/>
        <v/>
      </c>
      <c r="J480" s="56">
        <f>H480-G480</f>
        <v>0</v>
      </c>
      <c r="K480" s="13"/>
      <c r="L480" s="13"/>
    </row>
    <row r="481" spans="1:12" x14ac:dyDescent="0.25">
      <c r="A481" s="149"/>
      <c r="B481" s="122"/>
      <c r="C481" s="122"/>
      <c r="D481" s="122"/>
      <c r="E481" s="154"/>
      <c r="F481" s="150" t="s">
        <v>120</v>
      </c>
      <c r="G481" s="122"/>
      <c r="H481" s="122"/>
      <c r="I481" s="149"/>
      <c r="J481" s="149"/>
      <c r="K481" s="13"/>
      <c r="L481" s="13"/>
    </row>
    <row r="482" spans="1:12" s="37" customFormat="1" x14ac:dyDescent="0.25">
      <c r="A482" s="127"/>
      <c r="B482" s="127"/>
      <c r="C482" s="127"/>
      <c r="D482" s="127"/>
      <c r="E482" s="128" t="s">
        <v>154</v>
      </c>
      <c r="F482" s="129" t="s">
        <v>21</v>
      </c>
      <c r="G482" s="130">
        <f>G467</f>
        <v>0</v>
      </c>
      <c r="H482" s="130">
        <f>H467</f>
        <v>0</v>
      </c>
      <c r="I482" s="131" t="str">
        <f t="shared" ref="I482:I494" si="52">IF(OR(ISBLANK(G482),G482=0),"",H482/G482)</f>
        <v/>
      </c>
      <c r="J482" s="130">
        <f t="shared" ref="J482:J494" si="53">H482-G482</f>
        <v>0</v>
      </c>
      <c r="K482" s="10"/>
      <c r="L482" s="10"/>
    </row>
    <row r="483" spans="1:12" s="37" customFormat="1" x14ac:dyDescent="0.25">
      <c r="A483" s="127"/>
      <c r="B483" s="127"/>
      <c r="C483" s="127"/>
      <c r="D483" s="127"/>
      <c r="E483" s="128" t="s">
        <v>161</v>
      </c>
      <c r="F483" s="129" t="s">
        <v>60</v>
      </c>
      <c r="G483" s="130">
        <f t="shared" ref="G483:H494" si="54">G468</f>
        <v>0</v>
      </c>
      <c r="H483" s="130">
        <f t="shared" si="54"/>
        <v>0</v>
      </c>
      <c r="I483" s="131" t="str">
        <f t="shared" si="52"/>
        <v/>
      </c>
      <c r="J483" s="130">
        <f t="shared" si="53"/>
        <v>0</v>
      </c>
      <c r="K483" s="10"/>
      <c r="L483" s="10"/>
    </row>
    <row r="484" spans="1:12" s="37" customFormat="1" x14ac:dyDescent="0.25">
      <c r="A484" s="127"/>
      <c r="B484" s="127"/>
      <c r="C484" s="127"/>
      <c r="D484" s="127"/>
      <c r="E484" s="128" t="s">
        <v>284</v>
      </c>
      <c r="F484" s="129" t="s">
        <v>292</v>
      </c>
      <c r="G484" s="130">
        <f t="shared" si="54"/>
        <v>0</v>
      </c>
      <c r="H484" s="130">
        <f t="shared" si="54"/>
        <v>0</v>
      </c>
      <c r="I484" s="131" t="str">
        <f t="shared" si="52"/>
        <v/>
      </c>
      <c r="J484" s="130">
        <f t="shared" si="53"/>
        <v>0</v>
      </c>
      <c r="K484" s="10"/>
      <c r="L484" s="10"/>
    </row>
    <row r="485" spans="1:12" s="37" customFormat="1" x14ac:dyDescent="0.25">
      <c r="A485" s="127"/>
      <c r="B485" s="127"/>
      <c r="C485" s="127"/>
      <c r="D485" s="127"/>
      <c r="E485" s="128" t="s">
        <v>159</v>
      </c>
      <c r="F485" s="129" t="s">
        <v>45</v>
      </c>
      <c r="G485" s="130">
        <f t="shared" si="54"/>
        <v>0</v>
      </c>
      <c r="H485" s="130">
        <f t="shared" si="54"/>
        <v>0</v>
      </c>
      <c r="I485" s="131" t="str">
        <f t="shared" si="52"/>
        <v/>
      </c>
      <c r="J485" s="130">
        <f t="shared" si="53"/>
        <v>0</v>
      </c>
      <c r="K485" s="10"/>
      <c r="L485" s="10"/>
    </row>
    <row r="486" spans="1:12" s="37" customFormat="1" x14ac:dyDescent="0.25">
      <c r="A486" s="127"/>
      <c r="B486" s="127"/>
      <c r="C486" s="127"/>
      <c r="D486" s="127"/>
      <c r="E486" s="128" t="s">
        <v>160</v>
      </c>
      <c r="F486" s="129" t="s">
        <v>46</v>
      </c>
      <c r="G486" s="130">
        <f t="shared" si="54"/>
        <v>0</v>
      </c>
      <c r="H486" s="130">
        <f t="shared" si="54"/>
        <v>0</v>
      </c>
      <c r="I486" s="131" t="str">
        <f t="shared" si="52"/>
        <v/>
      </c>
      <c r="J486" s="130">
        <f t="shared" si="53"/>
        <v>0</v>
      </c>
      <c r="K486" s="10"/>
      <c r="L486" s="10"/>
    </row>
    <row r="487" spans="1:12" s="37" customFormat="1" ht="27" x14ac:dyDescent="0.25">
      <c r="A487" s="127"/>
      <c r="B487" s="127"/>
      <c r="C487" s="127"/>
      <c r="D487" s="127"/>
      <c r="E487" s="128" t="s">
        <v>162</v>
      </c>
      <c r="F487" s="129" t="s">
        <v>61</v>
      </c>
      <c r="G487" s="130">
        <f t="shared" si="54"/>
        <v>0</v>
      </c>
      <c r="H487" s="130">
        <f t="shared" si="54"/>
        <v>0</v>
      </c>
      <c r="I487" s="131" t="str">
        <f t="shared" si="52"/>
        <v/>
      </c>
      <c r="J487" s="130">
        <f t="shared" si="53"/>
        <v>0</v>
      </c>
      <c r="K487" s="10"/>
      <c r="L487" s="10"/>
    </row>
    <row r="488" spans="1:12" s="37" customFormat="1" ht="27" x14ac:dyDescent="0.25">
      <c r="A488" s="127"/>
      <c r="B488" s="127"/>
      <c r="C488" s="127"/>
      <c r="D488" s="127"/>
      <c r="E488" s="128" t="s">
        <v>285</v>
      </c>
      <c r="F488" s="129" t="s">
        <v>293</v>
      </c>
      <c r="G488" s="130">
        <f t="shared" si="54"/>
        <v>0</v>
      </c>
      <c r="H488" s="130">
        <f t="shared" si="54"/>
        <v>0</v>
      </c>
      <c r="I488" s="131" t="str">
        <f t="shared" si="52"/>
        <v/>
      </c>
      <c r="J488" s="130">
        <f t="shared" si="53"/>
        <v>0</v>
      </c>
      <c r="K488" s="10"/>
      <c r="L488" s="10"/>
    </row>
    <row r="489" spans="1:12" s="37" customFormat="1" x14ac:dyDescent="0.25">
      <c r="A489" s="127"/>
      <c r="B489" s="127"/>
      <c r="C489" s="127"/>
      <c r="D489" s="127"/>
      <c r="E489" s="128" t="s">
        <v>286</v>
      </c>
      <c r="F489" s="129" t="s">
        <v>47</v>
      </c>
      <c r="G489" s="130">
        <f t="shared" si="54"/>
        <v>0</v>
      </c>
      <c r="H489" s="130">
        <f t="shared" si="54"/>
        <v>0</v>
      </c>
      <c r="I489" s="131" t="str">
        <f t="shared" si="52"/>
        <v/>
      </c>
      <c r="J489" s="130">
        <f t="shared" si="53"/>
        <v>0</v>
      </c>
      <c r="K489" s="10"/>
      <c r="L489" s="10"/>
    </row>
    <row r="490" spans="1:12" s="37" customFormat="1" x14ac:dyDescent="0.25">
      <c r="A490" s="127"/>
      <c r="B490" s="127"/>
      <c r="C490" s="127"/>
      <c r="D490" s="127"/>
      <c r="E490" s="128" t="s">
        <v>287</v>
      </c>
      <c r="F490" s="129" t="s">
        <v>294</v>
      </c>
      <c r="G490" s="130">
        <f t="shared" si="54"/>
        <v>0</v>
      </c>
      <c r="H490" s="130">
        <f t="shared" si="54"/>
        <v>0</v>
      </c>
      <c r="I490" s="131" t="str">
        <f t="shared" si="52"/>
        <v/>
      </c>
      <c r="J490" s="130">
        <f t="shared" si="53"/>
        <v>0</v>
      </c>
      <c r="K490" s="10"/>
      <c r="L490" s="10"/>
    </row>
    <row r="491" spans="1:12" s="37" customFormat="1" ht="27" x14ac:dyDescent="0.25">
      <c r="A491" s="127"/>
      <c r="B491" s="127"/>
      <c r="C491" s="127"/>
      <c r="D491" s="127"/>
      <c r="E491" s="128" t="s">
        <v>288</v>
      </c>
      <c r="F491" s="129" t="s">
        <v>295</v>
      </c>
      <c r="G491" s="130">
        <f t="shared" si="54"/>
        <v>0</v>
      </c>
      <c r="H491" s="130">
        <f t="shared" si="54"/>
        <v>0</v>
      </c>
      <c r="I491" s="131" t="str">
        <f t="shared" si="52"/>
        <v/>
      </c>
      <c r="J491" s="130">
        <f t="shared" si="53"/>
        <v>0</v>
      </c>
      <c r="K491" s="10"/>
      <c r="L491" s="10"/>
    </row>
    <row r="492" spans="1:12" s="37" customFormat="1" ht="27" x14ac:dyDescent="0.25">
      <c r="A492" s="127"/>
      <c r="B492" s="127"/>
      <c r="C492" s="127"/>
      <c r="D492" s="127"/>
      <c r="E492" s="128" t="s">
        <v>289</v>
      </c>
      <c r="F492" s="129" t="s">
        <v>62</v>
      </c>
      <c r="G492" s="130">
        <f t="shared" si="54"/>
        <v>0</v>
      </c>
      <c r="H492" s="130">
        <f t="shared" si="54"/>
        <v>0</v>
      </c>
      <c r="I492" s="131" t="str">
        <f t="shared" si="52"/>
        <v/>
      </c>
      <c r="J492" s="130">
        <f t="shared" si="53"/>
        <v>0</v>
      </c>
      <c r="K492" s="10"/>
      <c r="L492" s="10"/>
    </row>
    <row r="493" spans="1:12" s="37" customFormat="1" ht="27" x14ac:dyDescent="0.25">
      <c r="A493" s="127"/>
      <c r="B493" s="127"/>
      <c r="C493" s="127"/>
      <c r="D493" s="127"/>
      <c r="E493" s="128" t="s">
        <v>290</v>
      </c>
      <c r="F493" s="129" t="s">
        <v>296</v>
      </c>
      <c r="G493" s="130">
        <f t="shared" si="54"/>
        <v>0</v>
      </c>
      <c r="H493" s="130">
        <f t="shared" si="54"/>
        <v>0</v>
      </c>
      <c r="I493" s="131" t="str">
        <f t="shared" si="52"/>
        <v/>
      </c>
      <c r="J493" s="130">
        <f t="shared" si="53"/>
        <v>0</v>
      </c>
      <c r="K493" s="10"/>
      <c r="L493" s="10"/>
    </row>
    <row r="494" spans="1:12" s="37" customFormat="1" ht="27.75" thickBot="1" x14ac:dyDescent="0.3">
      <c r="A494" s="132"/>
      <c r="B494" s="132"/>
      <c r="C494" s="132"/>
      <c r="D494" s="132"/>
      <c r="E494" s="133" t="s">
        <v>291</v>
      </c>
      <c r="F494" s="134" t="s">
        <v>297</v>
      </c>
      <c r="G494" s="130">
        <f t="shared" si="54"/>
        <v>0</v>
      </c>
      <c r="H494" s="130">
        <f t="shared" si="54"/>
        <v>0</v>
      </c>
      <c r="I494" s="136" t="str">
        <f t="shared" si="52"/>
        <v/>
      </c>
      <c r="J494" s="135">
        <f t="shared" si="53"/>
        <v>0</v>
      </c>
      <c r="K494" s="10"/>
      <c r="L494" s="10"/>
    </row>
    <row r="495" spans="1:12" ht="15.75" thickBot="1" x14ac:dyDescent="0.3">
      <c r="A495" s="68"/>
      <c r="B495" s="71"/>
      <c r="C495" s="71"/>
      <c r="D495" s="71"/>
      <c r="E495" s="73"/>
      <c r="F495" s="70" t="s">
        <v>121</v>
      </c>
      <c r="G495" s="71">
        <f>SUM(G482:G494)</f>
        <v>0</v>
      </c>
      <c r="H495" s="71">
        <f>SUM(H482:H494)</f>
        <v>0</v>
      </c>
      <c r="I495" s="85" t="str">
        <f t="shared" si="42"/>
        <v/>
      </c>
      <c r="J495" s="81">
        <f>H495-G495</f>
        <v>0</v>
      </c>
      <c r="K495" s="13"/>
      <c r="L495" s="13"/>
    </row>
    <row r="496" spans="1:12" x14ac:dyDescent="0.25">
      <c r="A496" s="20"/>
      <c r="B496" s="15" t="s">
        <v>122</v>
      </c>
      <c r="C496" s="20"/>
      <c r="D496" s="20"/>
      <c r="E496" s="20"/>
      <c r="F496" s="16" t="s">
        <v>123</v>
      </c>
      <c r="G496" s="20"/>
      <c r="H496" s="20"/>
      <c r="I496" s="80" t="str">
        <f t="shared" si="42"/>
        <v/>
      </c>
      <c r="J496" s="20"/>
      <c r="K496" s="10"/>
      <c r="L496" s="10"/>
    </row>
    <row r="497" spans="1:12" x14ac:dyDescent="0.25">
      <c r="A497" s="6"/>
      <c r="B497" s="6"/>
      <c r="C497" s="7">
        <v>620</v>
      </c>
      <c r="D497" s="7"/>
      <c r="E497" s="7"/>
      <c r="F497" s="8" t="s">
        <v>124</v>
      </c>
      <c r="G497" s="240"/>
      <c r="H497" s="240"/>
      <c r="I497" s="76" t="str">
        <f t="shared" si="42"/>
        <v/>
      </c>
      <c r="J497" s="6"/>
      <c r="K497" s="10"/>
      <c r="L497" s="10"/>
    </row>
    <row r="498" spans="1:12" x14ac:dyDescent="0.25">
      <c r="A498" s="6"/>
      <c r="B498" s="6"/>
      <c r="C498" s="6"/>
      <c r="D498" s="6">
        <v>126</v>
      </c>
      <c r="E498" s="6">
        <v>411</v>
      </c>
      <c r="F498" s="9" t="s">
        <v>10</v>
      </c>
      <c r="G498" s="240"/>
      <c r="H498" s="240"/>
      <c r="I498" s="76" t="str">
        <f t="shared" si="42"/>
        <v/>
      </c>
      <c r="J498" s="6">
        <f t="shared" ref="J498:J515" si="55">H498-G498</f>
        <v>0</v>
      </c>
      <c r="K498" s="10"/>
      <c r="L498" s="10"/>
    </row>
    <row r="499" spans="1:12" ht="27" x14ac:dyDescent="0.25">
      <c r="A499" s="6"/>
      <c r="B499" s="6"/>
      <c r="C499" s="6"/>
      <c r="D499" s="6">
        <v>127</v>
      </c>
      <c r="E499" s="6">
        <v>412</v>
      </c>
      <c r="F499" s="9" t="s">
        <v>11</v>
      </c>
      <c r="G499" s="240"/>
      <c r="H499" s="240"/>
      <c r="I499" s="76" t="str">
        <f t="shared" si="42"/>
        <v/>
      </c>
      <c r="J499" s="6">
        <f t="shared" si="55"/>
        <v>0</v>
      </c>
      <c r="K499" s="10"/>
      <c r="L499" s="10"/>
    </row>
    <row r="500" spans="1:12" x14ac:dyDescent="0.25">
      <c r="A500" s="6"/>
      <c r="B500" s="6"/>
      <c r="C500" s="6"/>
      <c r="D500" s="6">
        <v>128</v>
      </c>
      <c r="E500" s="6">
        <v>413</v>
      </c>
      <c r="F500" s="9" t="s">
        <v>12</v>
      </c>
      <c r="G500" s="240"/>
      <c r="H500" s="240"/>
      <c r="I500" s="76" t="str">
        <f t="shared" si="42"/>
        <v/>
      </c>
      <c r="J500" s="6">
        <f t="shared" si="55"/>
        <v>0</v>
      </c>
      <c r="K500" s="10"/>
      <c r="L500" s="10"/>
    </row>
    <row r="501" spans="1:12" x14ac:dyDescent="0.25">
      <c r="A501" s="6"/>
      <c r="B501" s="6"/>
      <c r="C501" s="6"/>
      <c r="D501" s="6">
        <v>129</v>
      </c>
      <c r="E501" s="6">
        <v>414</v>
      </c>
      <c r="F501" s="9" t="s">
        <v>13</v>
      </c>
      <c r="G501" s="240"/>
      <c r="H501" s="240"/>
      <c r="I501" s="76" t="str">
        <f t="shared" si="42"/>
        <v/>
      </c>
      <c r="J501" s="6">
        <f t="shared" si="55"/>
        <v>0</v>
      </c>
      <c r="K501" s="10"/>
      <c r="L501" s="10"/>
    </row>
    <row r="502" spans="1:12" x14ac:dyDescent="0.25">
      <c r="A502" s="6"/>
      <c r="B502" s="6"/>
      <c r="C502" s="6"/>
      <c r="D502" s="6">
        <v>130</v>
      </c>
      <c r="E502" s="6">
        <v>415</v>
      </c>
      <c r="F502" s="9" t="s">
        <v>125</v>
      </c>
      <c r="G502" s="240"/>
      <c r="H502" s="240"/>
      <c r="I502" s="76" t="str">
        <f t="shared" si="42"/>
        <v/>
      </c>
      <c r="J502" s="6">
        <f t="shared" si="55"/>
        <v>0</v>
      </c>
      <c r="K502" s="10"/>
      <c r="L502" s="10"/>
    </row>
    <row r="503" spans="1:12" ht="27" x14ac:dyDescent="0.25">
      <c r="A503" s="6"/>
      <c r="B503" s="6"/>
      <c r="C503" s="6"/>
      <c r="D503" s="6">
        <v>131</v>
      </c>
      <c r="E503" s="6">
        <v>416</v>
      </c>
      <c r="F503" s="9" t="s">
        <v>15</v>
      </c>
      <c r="G503" s="240"/>
      <c r="H503" s="240"/>
      <c r="I503" s="76" t="str">
        <f t="shared" si="42"/>
        <v/>
      </c>
      <c r="J503" s="6">
        <f t="shared" si="55"/>
        <v>0</v>
      </c>
      <c r="K503" s="10"/>
      <c r="L503" s="10"/>
    </row>
    <row r="504" spans="1:12" x14ac:dyDescent="0.25">
      <c r="A504" s="6"/>
      <c r="B504" s="6"/>
      <c r="C504" s="6"/>
      <c r="D504" s="6">
        <v>132</v>
      </c>
      <c r="E504" s="6">
        <v>421</v>
      </c>
      <c r="F504" s="9" t="s">
        <v>32</v>
      </c>
      <c r="G504" s="240"/>
      <c r="H504" s="240"/>
      <c r="I504" s="76" t="str">
        <f t="shared" si="42"/>
        <v/>
      </c>
      <c r="J504" s="6">
        <f t="shared" si="55"/>
        <v>0</v>
      </c>
      <c r="K504" s="10"/>
      <c r="L504" s="10"/>
    </row>
    <row r="505" spans="1:12" x14ac:dyDescent="0.25">
      <c r="A505" s="6"/>
      <c r="B505" s="6"/>
      <c r="C505" s="6"/>
      <c r="D505" s="6">
        <v>133</v>
      </c>
      <c r="E505" s="6">
        <v>422</v>
      </c>
      <c r="F505" s="9" t="s">
        <v>33</v>
      </c>
      <c r="G505" s="240"/>
      <c r="H505" s="240"/>
      <c r="I505" s="76" t="str">
        <f t="shared" si="42"/>
        <v/>
      </c>
      <c r="J505" s="6">
        <f t="shared" si="55"/>
        <v>0</v>
      </c>
      <c r="K505" s="10"/>
      <c r="L505" s="10"/>
    </row>
    <row r="506" spans="1:12" x14ac:dyDescent="0.25">
      <c r="A506" s="6"/>
      <c r="B506" s="6"/>
      <c r="C506" s="6"/>
      <c r="D506" s="6">
        <v>134</v>
      </c>
      <c r="E506" s="6">
        <v>423</v>
      </c>
      <c r="F506" s="9" t="s">
        <v>34</v>
      </c>
      <c r="G506" s="240"/>
      <c r="H506" s="240"/>
      <c r="I506" s="76" t="str">
        <f t="shared" si="42"/>
        <v/>
      </c>
      <c r="J506" s="6">
        <f t="shared" si="55"/>
        <v>0</v>
      </c>
      <c r="K506" s="10"/>
      <c r="L506" s="10"/>
    </row>
    <row r="507" spans="1:12" x14ac:dyDescent="0.25">
      <c r="A507" s="6"/>
      <c r="B507" s="6"/>
      <c r="C507" s="6"/>
      <c r="D507" s="6">
        <v>135</v>
      </c>
      <c r="E507" s="6">
        <v>424</v>
      </c>
      <c r="F507" s="9" t="s">
        <v>69</v>
      </c>
      <c r="G507" s="240"/>
      <c r="H507" s="240"/>
      <c r="I507" s="76" t="str">
        <f t="shared" si="42"/>
        <v/>
      </c>
      <c r="J507" s="6">
        <f t="shared" si="55"/>
        <v>0</v>
      </c>
      <c r="K507" s="10"/>
      <c r="L507" s="10"/>
    </row>
    <row r="508" spans="1:12" ht="27" x14ac:dyDescent="0.25">
      <c r="A508" s="6"/>
      <c r="B508" s="6"/>
      <c r="C508" s="6"/>
      <c r="D508" s="6">
        <v>136</v>
      </c>
      <c r="E508" s="6">
        <v>425</v>
      </c>
      <c r="F508" s="9" t="s">
        <v>70</v>
      </c>
      <c r="G508" s="240"/>
      <c r="H508" s="240"/>
      <c r="I508" s="76" t="str">
        <f t="shared" si="42"/>
        <v/>
      </c>
      <c r="J508" s="6">
        <f t="shared" si="55"/>
        <v>0</v>
      </c>
      <c r="K508" s="10"/>
      <c r="L508" s="10"/>
    </row>
    <row r="509" spans="1:12" x14ac:dyDescent="0.25">
      <c r="A509" s="6"/>
      <c r="B509" s="6"/>
      <c r="C509" s="6"/>
      <c r="D509" s="6">
        <v>137</v>
      </c>
      <c r="E509" s="6">
        <v>426</v>
      </c>
      <c r="F509" s="9" t="s">
        <v>28</v>
      </c>
      <c r="G509" s="240"/>
      <c r="H509" s="240"/>
      <c r="I509" s="76" t="str">
        <f t="shared" si="42"/>
        <v/>
      </c>
      <c r="J509" s="6">
        <f t="shared" si="55"/>
        <v>0</v>
      </c>
      <c r="K509" s="10"/>
      <c r="L509" s="10"/>
    </row>
    <row r="510" spans="1:12" x14ac:dyDescent="0.25">
      <c r="A510" s="6"/>
      <c r="B510" s="6"/>
      <c r="C510" s="6"/>
      <c r="D510" s="6">
        <v>138</v>
      </c>
      <c r="E510" s="6">
        <v>465</v>
      </c>
      <c r="F510" s="9" t="s">
        <v>36</v>
      </c>
      <c r="G510" s="240"/>
      <c r="H510" s="240"/>
      <c r="I510" s="76" t="str">
        <f t="shared" si="42"/>
        <v/>
      </c>
      <c r="J510" s="6">
        <f t="shared" si="55"/>
        <v>0</v>
      </c>
      <c r="K510" s="10"/>
      <c r="L510" s="10"/>
    </row>
    <row r="511" spans="1:12" x14ac:dyDescent="0.25">
      <c r="A511" s="6"/>
      <c r="B511" s="6"/>
      <c r="C511" s="6"/>
      <c r="D511" s="6">
        <v>139</v>
      </c>
      <c r="E511" s="6">
        <v>482</v>
      </c>
      <c r="F511" s="9" t="s">
        <v>29</v>
      </c>
      <c r="G511" s="240"/>
      <c r="H511" s="240"/>
      <c r="I511" s="76" t="str">
        <f t="shared" si="42"/>
        <v/>
      </c>
      <c r="J511" s="6">
        <f t="shared" si="55"/>
        <v>0</v>
      </c>
      <c r="K511" s="10"/>
      <c r="L511" s="10"/>
    </row>
    <row r="512" spans="1:12" ht="27" x14ac:dyDescent="0.25">
      <c r="A512" s="6"/>
      <c r="B512" s="6"/>
      <c r="C512" s="6"/>
      <c r="D512" s="6">
        <v>140</v>
      </c>
      <c r="E512" s="6">
        <v>483</v>
      </c>
      <c r="F512" s="9" t="s">
        <v>72</v>
      </c>
      <c r="G512" s="240"/>
      <c r="H512" s="240"/>
      <c r="I512" s="76" t="str">
        <f t="shared" si="42"/>
        <v/>
      </c>
      <c r="J512" s="6">
        <f t="shared" si="55"/>
        <v>0</v>
      </c>
      <c r="K512" s="10"/>
      <c r="L512" s="10"/>
    </row>
    <row r="513" spans="1:12" x14ac:dyDescent="0.25">
      <c r="A513" s="6"/>
      <c r="B513" s="6"/>
      <c r="C513" s="6"/>
      <c r="D513" s="6">
        <v>141</v>
      </c>
      <c r="E513" s="6">
        <v>511</v>
      </c>
      <c r="F513" s="9" t="s">
        <v>40</v>
      </c>
      <c r="G513" s="240"/>
      <c r="H513" s="240"/>
      <c r="I513" s="76" t="str">
        <f t="shared" si="42"/>
        <v/>
      </c>
      <c r="J513" s="6">
        <f t="shared" si="55"/>
        <v>0</v>
      </c>
      <c r="K513" s="10"/>
      <c r="L513" s="10"/>
    </row>
    <row r="514" spans="1:12" x14ac:dyDescent="0.25">
      <c r="A514" s="6"/>
      <c r="B514" s="6"/>
      <c r="C514" s="6"/>
      <c r="D514" s="6">
        <v>142</v>
      </c>
      <c r="E514" s="6">
        <v>512</v>
      </c>
      <c r="F514" s="9" t="s">
        <v>41</v>
      </c>
      <c r="G514" s="240"/>
      <c r="H514" s="240"/>
      <c r="I514" s="76" t="str">
        <f t="shared" si="42"/>
        <v/>
      </c>
      <c r="J514" s="6">
        <f t="shared" si="55"/>
        <v>0</v>
      </c>
      <c r="K514" s="10"/>
      <c r="L514" s="10"/>
    </row>
    <row r="515" spans="1:12" ht="15.75" thickBot="1" x14ac:dyDescent="0.3">
      <c r="A515" s="33"/>
      <c r="B515" s="33"/>
      <c r="C515" s="33"/>
      <c r="D515" s="33">
        <v>143</v>
      </c>
      <c r="E515" s="33">
        <v>541</v>
      </c>
      <c r="F515" s="34" t="s">
        <v>126</v>
      </c>
      <c r="G515" s="243"/>
      <c r="H515" s="243"/>
      <c r="I515" s="78" t="str">
        <f t="shared" si="42"/>
        <v/>
      </c>
      <c r="J515" s="33">
        <f t="shared" si="55"/>
        <v>0</v>
      </c>
      <c r="K515" s="10"/>
      <c r="L515" s="10"/>
    </row>
    <row r="516" spans="1:12" ht="27" x14ac:dyDescent="0.25">
      <c r="A516" s="149"/>
      <c r="B516" s="149"/>
      <c r="C516" s="149"/>
      <c r="D516" s="149"/>
      <c r="E516" s="155"/>
      <c r="F516" s="150" t="s">
        <v>127</v>
      </c>
      <c r="G516" s="246"/>
      <c r="H516" s="246"/>
      <c r="I516" s="149"/>
      <c r="J516" s="149"/>
      <c r="K516" s="10"/>
      <c r="L516" s="10"/>
    </row>
    <row r="517" spans="1:12" s="37" customFormat="1" x14ac:dyDescent="0.25">
      <c r="A517" s="28"/>
      <c r="B517" s="28"/>
      <c r="C517" s="28"/>
      <c r="D517" s="28"/>
      <c r="E517" s="35" t="s">
        <v>154</v>
      </c>
      <c r="F517" s="123" t="s">
        <v>21</v>
      </c>
      <c r="G517" s="240"/>
      <c r="H517" s="240"/>
      <c r="I517" s="76" t="str">
        <f t="shared" ref="I517:I529" si="56">IF(OR(ISBLANK(G517),G517=0),"",H517/G517)</f>
        <v/>
      </c>
      <c r="J517" s="6">
        <f t="shared" ref="J517:J529" si="57">H517-G517</f>
        <v>0</v>
      </c>
      <c r="K517" s="10"/>
      <c r="L517" s="10"/>
    </row>
    <row r="518" spans="1:12" s="37" customFormat="1" x14ac:dyDescent="0.25">
      <c r="A518" s="28"/>
      <c r="B518" s="28"/>
      <c r="C518" s="28"/>
      <c r="D518" s="28"/>
      <c r="E518" s="35" t="s">
        <v>161</v>
      </c>
      <c r="F518" s="123" t="s">
        <v>60</v>
      </c>
      <c r="G518" s="240"/>
      <c r="H518" s="240"/>
      <c r="I518" s="76" t="str">
        <f t="shared" si="56"/>
        <v/>
      </c>
      <c r="J518" s="6">
        <f t="shared" si="57"/>
        <v>0</v>
      </c>
      <c r="K518" s="10"/>
      <c r="L518" s="10"/>
    </row>
    <row r="519" spans="1:12" s="37" customFormat="1" x14ac:dyDescent="0.25">
      <c r="A519" s="28"/>
      <c r="B519" s="28"/>
      <c r="C519" s="28"/>
      <c r="D519" s="28"/>
      <c r="E519" s="35" t="s">
        <v>284</v>
      </c>
      <c r="F519" s="123" t="s">
        <v>292</v>
      </c>
      <c r="G519" s="240"/>
      <c r="H519" s="240"/>
      <c r="I519" s="76" t="str">
        <f t="shared" si="56"/>
        <v/>
      </c>
      <c r="J519" s="6">
        <f t="shared" si="57"/>
        <v>0</v>
      </c>
      <c r="K519" s="10"/>
      <c r="L519" s="10"/>
    </row>
    <row r="520" spans="1:12" s="37" customFormat="1" x14ac:dyDescent="0.25">
      <c r="A520" s="28"/>
      <c r="B520" s="28"/>
      <c r="C520" s="28"/>
      <c r="D520" s="28"/>
      <c r="E520" s="35" t="s">
        <v>159</v>
      </c>
      <c r="F520" s="123" t="s">
        <v>45</v>
      </c>
      <c r="G520" s="240"/>
      <c r="H520" s="240"/>
      <c r="I520" s="76" t="str">
        <f t="shared" si="56"/>
        <v/>
      </c>
      <c r="J520" s="6">
        <f t="shared" si="57"/>
        <v>0</v>
      </c>
      <c r="K520" s="10"/>
      <c r="L520" s="10"/>
    </row>
    <row r="521" spans="1:12" s="37" customFormat="1" x14ac:dyDescent="0.25">
      <c r="A521" s="28"/>
      <c r="B521" s="28"/>
      <c r="C521" s="28"/>
      <c r="D521" s="28"/>
      <c r="E521" s="35" t="s">
        <v>160</v>
      </c>
      <c r="F521" s="123" t="s">
        <v>46</v>
      </c>
      <c r="G521" s="240"/>
      <c r="H521" s="240"/>
      <c r="I521" s="76" t="str">
        <f t="shared" si="56"/>
        <v/>
      </c>
      <c r="J521" s="6">
        <f t="shared" si="57"/>
        <v>0</v>
      </c>
      <c r="K521" s="10"/>
      <c r="L521" s="10"/>
    </row>
    <row r="522" spans="1:12" s="37" customFormat="1" ht="27" x14ac:dyDescent="0.25">
      <c r="A522" s="28"/>
      <c r="B522" s="28"/>
      <c r="C522" s="28"/>
      <c r="D522" s="28"/>
      <c r="E522" s="35" t="s">
        <v>162</v>
      </c>
      <c r="F522" s="123" t="s">
        <v>61</v>
      </c>
      <c r="G522" s="240"/>
      <c r="H522" s="240"/>
      <c r="I522" s="76" t="str">
        <f t="shared" si="56"/>
        <v/>
      </c>
      <c r="J522" s="6">
        <f t="shared" si="57"/>
        <v>0</v>
      </c>
      <c r="K522" s="10"/>
      <c r="L522" s="10"/>
    </row>
    <row r="523" spans="1:12" s="37" customFormat="1" ht="27" x14ac:dyDescent="0.25">
      <c r="A523" s="28"/>
      <c r="B523" s="28"/>
      <c r="C523" s="28"/>
      <c r="D523" s="28"/>
      <c r="E523" s="35" t="s">
        <v>285</v>
      </c>
      <c r="F523" s="123" t="s">
        <v>293</v>
      </c>
      <c r="G523" s="240"/>
      <c r="H523" s="240"/>
      <c r="I523" s="76" t="str">
        <f t="shared" si="56"/>
        <v/>
      </c>
      <c r="J523" s="6">
        <f t="shared" si="57"/>
        <v>0</v>
      </c>
      <c r="K523" s="10"/>
      <c r="L523" s="10"/>
    </row>
    <row r="524" spans="1:12" s="37" customFormat="1" x14ac:dyDescent="0.25">
      <c r="A524" s="28"/>
      <c r="B524" s="28"/>
      <c r="C524" s="28"/>
      <c r="D524" s="28"/>
      <c r="E524" s="35" t="s">
        <v>286</v>
      </c>
      <c r="F524" s="123" t="s">
        <v>47</v>
      </c>
      <c r="G524" s="240"/>
      <c r="H524" s="240"/>
      <c r="I524" s="76" t="str">
        <f t="shared" si="56"/>
        <v/>
      </c>
      <c r="J524" s="6">
        <f t="shared" si="57"/>
        <v>0</v>
      </c>
      <c r="K524" s="10"/>
      <c r="L524" s="10"/>
    </row>
    <row r="525" spans="1:12" s="37" customFormat="1" x14ac:dyDescent="0.25">
      <c r="A525" s="28"/>
      <c r="B525" s="28"/>
      <c r="C525" s="28"/>
      <c r="D525" s="28"/>
      <c r="E525" s="35" t="s">
        <v>287</v>
      </c>
      <c r="F525" s="123" t="s">
        <v>294</v>
      </c>
      <c r="G525" s="240"/>
      <c r="H525" s="240"/>
      <c r="I525" s="76" t="str">
        <f t="shared" si="56"/>
        <v/>
      </c>
      <c r="J525" s="6">
        <f t="shared" si="57"/>
        <v>0</v>
      </c>
      <c r="K525" s="10"/>
      <c r="L525" s="10"/>
    </row>
    <row r="526" spans="1:12" s="37" customFormat="1" ht="27" x14ac:dyDescent="0.25">
      <c r="A526" s="28"/>
      <c r="B526" s="28"/>
      <c r="C526" s="28"/>
      <c r="D526" s="28"/>
      <c r="E526" s="35" t="s">
        <v>288</v>
      </c>
      <c r="F526" s="123" t="s">
        <v>295</v>
      </c>
      <c r="G526" s="240"/>
      <c r="H526" s="240"/>
      <c r="I526" s="76" t="str">
        <f t="shared" si="56"/>
        <v/>
      </c>
      <c r="J526" s="6">
        <f t="shared" si="57"/>
        <v>0</v>
      </c>
      <c r="K526" s="10"/>
      <c r="L526" s="10"/>
    </row>
    <row r="527" spans="1:12" s="37" customFormat="1" ht="27" x14ac:dyDescent="0.25">
      <c r="A527" s="28"/>
      <c r="B527" s="28"/>
      <c r="C527" s="28"/>
      <c r="D527" s="28"/>
      <c r="E527" s="35" t="s">
        <v>289</v>
      </c>
      <c r="F527" s="123" t="s">
        <v>62</v>
      </c>
      <c r="G527" s="240"/>
      <c r="H527" s="240"/>
      <c r="I527" s="76" t="str">
        <f t="shared" si="56"/>
        <v/>
      </c>
      <c r="J527" s="6">
        <f t="shared" si="57"/>
        <v>0</v>
      </c>
      <c r="K527" s="10"/>
      <c r="L527" s="10"/>
    </row>
    <row r="528" spans="1:12" s="37" customFormat="1" ht="27" x14ac:dyDescent="0.25">
      <c r="A528" s="28"/>
      <c r="B528" s="28"/>
      <c r="C528" s="28"/>
      <c r="D528" s="28"/>
      <c r="E528" s="35" t="s">
        <v>290</v>
      </c>
      <c r="F528" s="123" t="s">
        <v>296</v>
      </c>
      <c r="G528" s="240"/>
      <c r="H528" s="240"/>
      <c r="I528" s="76" t="str">
        <f t="shared" si="56"/>
        <v/>
      </c>
      <c r="J528" s="6">
        <f t="shared" si="57"/>
        <v>0</v>
      </c>
      <c r="K528" s="10"/>
      <c r="L528" s="10"/>
    </row>
    <row r="529" spans="1:12" s="37" customFormat="1" ht="27.75" thickBot="1" x14ac:dyDescent="0.3">
      <c r="A529" s="34"/>
      <c r="B529" s="34"/>
      <c r="C529" s="34"/>
      <c r="D529" s="34"/>
      <c r="E529" s="124" t="s">
        <v>291</v>
      </c>
      <c r="F529" s="125" t="s">
        <v>297</v>
      </c>
      <c r="G529" s="243"/>
      <c r="H529" s="243"/>
      <c r="I529" s="78" t="str">
        <f t="shared" si="56"/>
        <v/>
      </c>
      <c r="J529" s="33">
        <f t="shared" si="57"/>
        <v>0</v>
      </c>
      <c r="K529" s="10"/>
      <c r="L529" s="10"/>
    </row>
    <row r="530" spans="1:12" ht="15.75" thickBot="1" x14ac:dyDescent="0.3">
      <c r="A530" s="47"/>
      <c r="B530" s="48"/>
      <c r="C530" s="48"/>
      <c r="D530" s="48"/>
      <c r="E530" s="51"/>
      <c r="F530" s="49" t="s">
        <v>128</v>
      </c>
      <c r="G530" s="50">
        <f>SUM(G517:G529)</f>
        <v>0</v>
      </c>
      <c r="H530" s="50">
        <f>SUM(H517:H529)</f>
        <v>0</v>
      </c>
      <c r="I530" s="84" t="str">
        <f t="shared" si="42"/>
        <v/>
      </c>
      <c r="J530" s="56">
        <f>H530-G530</f>
        <v>0</v>
      </c>
      <c r="K530" s="13"/>
      <c r="L530" s="13"/>
    </row>
    <row r="531" spans="1:12" ht="27" x14ac:dyDescent="0.25">
      <c r="A531" s="149"/>
      <c r="B531" s="149"/>
      <c r="C531" s="149"/>
      <c r="D531" s="149"/>
      <c r="E531" s="151"/>
      <c r="F531" s="249" t="s">
        <v>129</v>
      </c>
      <c r="G531" s="248"/>
      <c r="H531" s="248"/>
      <c r="I531" s="115" t="str">
        <f t="shared" si="42"/>
        <v/>
      </c>
      <c r="J531" s="149"/>
      <c r="K531" s="13"/>
      <c r="L531" s="13"/>
    </row>
    <row r="532" spans="1:12" s="37" customFormat="1" x14ac:dyDescent="0.25">
      <c r="A532" s="127"/>
      <c r="B532" s="127"/>
      <c r="C532" s="127"/>
      <c r="D532" s="127"/>
      <c r="E532" s="128" t="s">
        <v>154</v>
      </c>
      <c r="F532" s="129" t="s">
        <v>21</v>
      </c>
      <c r="G532" s="130">
        <f>G517</f>
        <v>0</v>
      </c>
      <c r="H532" s="130">
        <f>H517</f>
        <v>0</v>
      </c>
      <c r="I532" s="131" t="str">
        <f t="shared" ref="I532:I544" si="58">IF(OR(ISBLANK(G532),G532=0),"",H532/G532)</f>
        <v/>
      </c>
      <c r="J532" s="130">
        <f t="shared" ref="J532:J544" si="59">H532-G532</f>
        <v>0</v>
      </c>
      <c r="K532" s="10"/>
      <c r="L532" s="10"/>
    </row>
    <row r="533" spans="1:12" s="37" customFormat="1" x14ac:dyDescent="0.25">
      <c r="A533" s="127"/>
      <c r="B533" s="127"/>
      <c r="C533" s="127"/>
      <c r="D533" s="127"/>
      <c r="E533" s="128" t="s">
        <v>161</v>
      </c>
      <c r="F533" s="129" t="s">
        <v>60</v>
      </c>
      <c r="G533" s="130">
        <f t="shared" ref="G533:H544" si="60">G518</f>
        <v>0</v>
      </c>
      <c r="H533" s="130">
        <f t="shared" si="60"/>
        <v>0</v>
      </c>
      <c r="I533" s="131" t="str">
        <f t="shared" si="58"/>
        <v/>
      </c>
      <c r="J533" s="130">
        <f t="shared" si="59"/>
        <v>0</v>
      </c>
      <c r="K533" s="10"/>
      <c r="L533" s="10"/>
    </row>
    <row r="534" spans="1:12" s="37" customFormat="1" x14ac:dyDescent="0.25">
      <c r="A534" s="127"/>
      <c r="B534" s="127"/>
      <c r="C534" s="127"/>
      <c r="D534" s="127"/>
      <c r="E534" s="128" t="s">
        <v>284</v>
      </c>
      <c r="F534" s="129" t="s">
        <v>292</v>
      </c>
      <c r="G534" s="130">
        <f t="shared" si="60"/>
        <v>0</v>
      </c>
      <c r="H534" s="130">
        <f t="shared" si="60"/>
        <v>0</v>
      </c>
      <c r="I534" s="131" t="str">
        <f t="shared" si="58"/>
        <v/>
      </c>
      <c r="J534" s="130">
        <f t="shared" si="59"/>
        <v>0</v>
      </c>
      <c r="K534" s="10"/>
      <c r="L534" s="10"/>
    </row>
    <row r="535" spans="1:12" s="37" customFormat="1" x14ac:dyDescent="0.25">
      <c r="A535" s="127"/>
      <c r="B535" s="127"/>
      <c r="C535" s="127"/>
      <c r="D535" s="127"/>
      <c r="E535" s="128" t="s">
        <v>159</v>
      </c>
      <c r="F535" s="129" t="s">
        <v>45</v>
      </c>
      <c r="G535" s="130">
        <f t="shared" si="60"/>
        <v>0</v>
      </c>
      <c r="H535" s="130">
        <f t="shared" si="60"/>
        <v>0</v>
      </c>
      <c r="I535" s="131" t="str">
        <f t="shared" si="58"/>
        <v/>
      </c>
      <c r="J535" s="130">
        <f t="shared" si="59"/>
        <v>0</v>
      </c>
      <c r="K535" s="10"/>
      <c r="L535" s="10"/>
    </row>
    <row r="536" spans="1:12" s="37" customFormat="1" x14ac:dyDescent="0.25">
      <c r="A536" s="127"/>
      <c r="B536" s="127"/>
      <c r="C536" s="127"/>
      <c r="D536" s="127"/>
      <c r="E536" s="128" t="s">
        <v>160</v>
      </c>
      <c r="F536" s="129" t="s">
        <v>46</v>
      </c>
      <c r="G536" s="130">
        <f t="shared" si="60"/>
        <v>0</v>
      </c>
      <c r="H536" s="130">
        <f t="shared" si="60"/>
        <v>0</v>
      </c>
      <c r="I536" s="131" t="str">
        <f t="shared" si="58"/>
        <v/>
      </c>
      <c r="J536" s="130">
        <f t="shared" si="59"/>
        <v>0</v>
      </c>
      <c r="K536" s="10"/>
      <c r="L536" s="10"/>
    </row>
    <row r="537" spans="1:12" s="37" customFormat="1" ht="27" x14ac:dyDescent="0.25">
      <c r="A537" s="127"/>
      <c r="B537" s="127"/>
      <c r="C537" s="127"/>
      <c r="D537" s="127"/>
      <c r="E537" s="128" t="s">
        <v>162</v>
      </c>
      <c r="F537" s="129" t="s">
        <v>61</v>
      </c>
      <c r="G537" s="130">
        <f t="shared" si="60"/>
        <v>0</v>
      </c>
      <c r="H537" s="130">
        <f t="shared" si="60"/>
        <v>0</v>
      </c>
      <c r="I537" s="131" t="str">
        <f t="shared" si="58"/>
        <v/>
      </c>
      <c r="J537" s="130">
        <f t="shared" si="59"/>
        <v>0</v>
      </c>
      <c r="K537" s="10"/>
      <c r="L537" s="10"/>
    </row>
    <row r="538" spans="1:12" s="37" customFormat="1" ht="27" x14ac:dyDescent="0.25">
      <c r="A538" s="127"/>
      <c r="B538" s="127"/>
      <c r="C538" s="127"/>
      <c r="D538" s="127"/>
      <c r="E538" s="128" t="s">
        <v>285</v>
      </c>
      <c r="F538" s="129" t="s">
        <v>293</v>
      </c>
      <c r="G538" s="130">
        <f t="shared" si="60"/>
        <v>0</v>
      </c>
      <c r="H538" s="130">
        <f t="shared" si="60"/>
        <v>0</v>
      </c>
      <c r="I538" s="131" t="str">
        <f t="shared" si="58"/>
        <v/>
      </c>
      <c r="J538" s="130">
        <f t="shared" si="59"/>
        <v>0</v>
      </c>
      <c r="K538" s="10"/>
      <c r="L538" s="10"/>
    </row>
    <row r="539" spans="1:12" s="37" customFormat="1" x14ac:dyDescent="0.25">
      <c r="A539" s="127"/>
      <c r="B539" s="127"/>
      <c r="C539" s="127"/>
      <c r="D539" s="127"/>
      <c r="E539" s="128" t="s">
        <v>286</v>
      </c>
      <c r="F539" s="129" t="s">
        <v>47</v>
      </c>
      <c r="G539" s="130">
        <f t="shared" si="60"/>
        <v>0</v>
      </c>
      <c r="H539" s="130">
        <f t="shared" si="60"/>
        <v>0</v>
      </c>
      <c r="I539" s="131" t="str">
        <f t="shared" si="58"/>
        <v/>
      </c>
      <c r="J539" s="130">
        <f t="shared" si="59"/>
        <v>0</v>
      </c>
      <c r="K539" s="10"/>
      <c r="L539" s="10"/>
    </row>
    <row r="540" spans="1:12" s="37" customFormat="1" x14ac:dyDescent="0.25">
      <c r="A540" s="127"/>
      <c r="B540" s="127"/>
      <c r="C540" s="127"/>
      <c r="D540" s="127"/>
      <c r="E540" s="128" t="s">
        <v>287</v>
      </c>
      <c r="F540" s="129" t="s">
        <v>294</v>
      </c>
      <c r="G540" s="130">
        <f t="shared" si="60"/>
        <v>0</v>
      </c>
      <c r="H540" s="130">
        <f t="shared" si="60"/>
        <v>0</v>
      </c>
      <c r="I540" s="131" t="str">
        <f t="shared" si="58"/>
        <v/>
      </c>
      <c r="J540" s="130">
        <f t="shared" si="59"/>
        <v>0</v>
      </c>
      <c r="K540" s="10"/>
      <c r="L540" s="10"/>
    </row>
    <row r="541" spans="1:12" s="37" customFormat="1" ht="27" x14ac:dyDescent="0.25">
      <c r="A541" s="127"/>
      <c r="B541" s="127"/>
      <c r="C541" s="127"/>
      <c r="D541" s="127"/>
      <c r="E541" s="128" t="s">
        <v>288</v>
      </c>
      <c r="F541" s="129" t="s">
        <v>295</v>
      </c>
      <c r="G541" s="130">
        <f t="shared" si="60"/>
        <v>0</v>
      </c>
      <c r="H541" s="130">
        <f t="shared" si="60"/>
        <v>0</v>
      </c>
      <c r="I541" s="131" t="str">
        <f t="shared" si="58"/>
        <v/>
      </c>
      <c r="J541" s="130">
        <f t="shared" si="59"/>
        <v>0</v>
      </c>
      <c r="K541" s="10"/>
      <c r="L541" s="10"/>
    </row>
    <row r="542" spans="1:12" s="37" customFormat="1" ht="27" x14ac:dyDescent="0.25">
      <c r="A542" s="127"/>
      <c r="B542" s="127"/>
      <c r="C542" s="127"/>
      <c r="D542" s="127"/>
      <c r="E542" s="128" t="s">
        <v>289</v>
      </c>
      <c r="F542" s="129" t="s">
        <v>62</v>
      </c>
      <c r="G542" s="130">
        <f t="shared" si="60"/>
        <v>0</v>
      </c>
      <c r="H542" s="130">
        <f t="shared" si="60"/>
        <v>0</v>
      </c>
      <c r="I542" s="131" t="str">
        <f t="shared" si="58"/>
        <v/>
      </c>
      <c r="J542" s="130">
        <f t="shared" si="59"/>
        <v>0</v>
      </c>
      <c r="K542" s="10"/>
      <c r="L542" s="10"/>
    </row>
    <row r="543" spans="1:12" s="37" customFormat="1" ht="27" x14ac:dyDescent="0.25">
      <c r="A543" s="127"/>
      <c r="B543" s="127"/>
      <c r="C543" s="127"/>
      <c r="D543" s="127"/>
      <c r="E543" s="128" t="s">
        <v>290</v>
      </c>
      <c r="F543" s="129" t="s">
        <v>296</v>
      </c>
      <c r="G543" s="130">
        <f t="shared" si="60"/>
        <v>0</v>
      </c>
      <c r="H543" s="130">
        <f t="shared" si="60"/>
        <v>0</v>
      </c>
      <c r="I543" s="131" t="str">
        <f t="shared" si="58"/>
        <v/>
      </c>
      <c r="J543" s="130">
        <f t="shared" si="59"/>
        <v>0</v>
      </c>
      <c r="K543" s="10"/>
      <c r="L543" s="10"/>
    </row>
    <row r="544" spans="1:12" s="37" customFormat="1" ht="27.75" thickBot="1" x14ac:dyDescent="0.3">
      <c r="A544" s="132"/>
      <c r="B544" s="132"/>
      <c r="C544" s="132"/>
      <c r="D544" s="132"/>
      <c r="E544" s="133" t="s">
        <v>291</v>
      </c>
      <c r="F544" s="134" t="s">
        <v>297</v>
      </c>
      <c r="G544" s="130">
        <f t="shared" si="60"/>
        <v>0</v>
      </c>
      <c r="H544" s="130">
        <f t="shared" si="60"/>
        <v>0</v>
      </c>
      <c r="I544" s="136" t="str">
        <f t="shared" si="58"/>
        <v/>
      </c>
      <c r="J544" s="135">
        <f t="shared" si="59"/>
        <v>0</v>
      </c>
      <c r="K544" s="10"/>
      <c r="L544" s="10"/>
    </row>
    <row r="545" spans="1:12" ht="15.75" thickBot="1" x14ac:dyDescent="0.3">
      <c r="A545" s="68"/>
      <c r="B545" s="69"/>
      <c r="C545" s="69"/>
      <c r="D545" s="69"/>
      <c r="E545" s="69"/>
      <c r="F545" s="70" t="s">
        <v>130</v>
      </c>
      <c r="G545" s="71">
        <f>SUM(G532:G544)</f>
        <v>0</v>
      </c>
      <c r="H545" s="71">
        <f>SUM(H532:H544)</f>
        <v>0</v>
      </c>
      <c r="I545" s="81" t="str">
        <f>IF(OR(ISBLANK(G545),G545=0),"",H545/G545)</f>
        <v/>
      </c>
      <c r="J545" s="81">
        <f>H545-G545</f>
        <v>0</v>
      </c>
      <c r="K545" s="13"/>
      <c r="L545" s="13"/>
    </row>
    <row r="546" spans="1:12" ht="27" x14ac:dyDescent="0.25">
      <c r="A546" s="15"/>
      <c r="B546" s="15" t="s">
        <v>131</v>
      </c>
      <c r="C546" s="15"/>
      <c r="D546" s="15"/>
      <c r="E546" s="15"/>
      <c r="F546" s="16" t="s">
        <v>132</v>
      </c>
      <c r="G546" s="15"/>
      <c r="H546" s="15"/>
      <c r="I546" s="80" t="str">
        <f t="shared" ref="I546:I648" si="61">IF(OR(ISBLANK(G546),G546=0),"",H546/G546)</f>
        <v/>
      </c>
      <c r="J546" s="20"/>
      <c r="K546" s="13"/>
      <c r="L546" s="13"/>
    </row>
    <row r="547" spans="1:12" ht="28.5" customHeight="1" x14ac:dyDescent="0.25">
      <c r="A547" s="7"/>
      <c r="B547" s="7"/>
      <c r="C547" s="7">
        <v>560</v>
      </c>
      <c r="D547" s="7"/>
      <c r="E547" s="7"/>
      <c r="F547" s="8" t="s">
        <v>133</v>
      </c>
      <c r="G547" s="247"/>
      <c r="H547" s="247"/>
      <c r="I547" s="76" t="str">
        <f t="shared" si="61"/>
        <v/>
      </c>
      <c r="J547" s="6"/>
      <c r="K547" s="14"/>
      <c r="L547" s="14"/>
    </row>
    <row r="548" spans="1:12" x14ac:dyDescent="0.25">
      <c r="A548" s="7"/>
      <c r="B548" s="7"/>
      <c r="C548" s="7"/>
      <c r="D548" s="6">
        <v>144</v>
      </c>
      <c r="E548" s="6">
        <v>423</v>
      </c>
      <c r="F548" s="9" t="s">
        <v>34</v>
      </c>
      <c r="G548" s="240"/>
      <c r="H548" s="240"/>
      <c r="I548" s="76" t="str">
        <f t="shared" si="61"/>
        <v/>
      </c>
      <c r="J548" s="6">
        <f>H548-G548</f>
        <v>0</v>
      </c>
      <c r="K548" s="10"/>
      <c r="L548" s="10"/>
    </row>
    <row r="549" spans="1:12" x14ac:dyDescent="0.25">
      <c r="A549" s="6"/>
      <c r="B549" s="6"/>
      <c r="C549" s="6"/>
      <c r="D549" s="6">
        <v>145</v>
      </c>
      <c r="E549" s="6">
        <v>424</v>
      </c>
      <c r="F549" s="9" t="s">
        <v>69</v>
      </c>
      <c r="G549" s="240"/>
      <c r="H549" s="240"/>
      <c r="I549" s="76" t="str">
        <f t="shared" si="61"/>
        <v/>
      </c>
      <c r="J549" s="6">
        <f>H549-G549</f>
        <v>0</v>
      </c>
      <c r="K549" s="10"/>
      <c r="L549" s="10"/>
    </row>
    <row r="550" spans="1:12" ht="27.75" thickBot="1" x14ac:dyDescent="0.3">
      <c r="A550" s="33"/>
      <c r="B550" s="33"/>
      <c r="C550" s="33"/>
      <c r="D550" s="33">
        <v>146</v>
      </c>
      <c r="E550" s="33">
        <v>451</v>
      </c>
      <c r="F550" s="34" t="s">
        <v>35</v>
      </c>
      <c r="G550" s="243"/>
      <c r="H550" s="243"/>
      <c r="I550" s="78" t="str">
        <f t="shared" si="61"/>
        <v/>
      </c>
      <c r="J550" s="33">
        <f>H550-G550</f>
        <v>0</v>
      </c>
      <c r="K550" s="10"/>
      <c r="L550" s="10"/>
    </row>
    <row r="551" spans="1:12" ht="27" x14ac:dyDescent="0.25">
      <c r="A551" s="149"/>
      <c r="B551" s="149"/>
      <c r="C551" s="149"/>
      <c r="D551" s="149"/>
      <c r="E551" s="149"/>
      <c r="F551" s="150" t="s">
        <v>134</v>
      </c>
      <c r="G551" s="246"/>
      <c r="H551" s="246"/>
      <c r="I551" s="115" t="str">
        <f t="shared" si="61"/>
        <v/>
      </c>
      <c r="J551" s="149"/>
      <c r="K551" s="10"/>
      <c r="L551" s="10"/>
    </row>
    <row r="552" spans="1:12" s="37" customFormat="1" x14ac:dyDescent="0.25">
      <c r="A552" s="28"/>
      <c r="B552" s="28"/>
      <c r="C552" s="28"/>
      <c r="D552" s="28"/>
      <c r="E552" s="35" t="s">
        <v>154</v>
      </c>
      <c r="F552" s="123" t="s">
        <v>21</v>
      </c>
      <c r="G552" s="240"/>
      <c r="H552" s="240"/>
      <c r="I552" s="76" t="str">
        <f t="shared" si="61"/>
        <v/>
      </c>
      <c r="J552" s="6">
        <f t="shared" ref="J552:J564" si="62">H552-G552</f>
        <v>0</v>
      </c>
      <c r="K552" s="10"/>
      <c r="L552" s="10"/>
    </row>
    <row r="553" spans="1:12" s="37" customFormat="1" x14ac:dyDescent="0.25">
      <c r="A553" s="28"/>
      <c r="B553" s="28"/>
      <c r="C553" s="28"/>
      <c r="D553" s="28"/>
      <c r="E553" s="35" t="s">
        <v>161</v>
      </c>
      <c r="F553" s="123" t="s">
        <v>60</v>
      </c>
      <c r="G553" s="240"/>
      <c r="H553" s="240"/>
      <c r="I553" s="76" t="str">
        <f t="shared" si="61"/>
        <v/>
      </c>
      <c r="J553" s="6">
        <f t="shared" si="62"/>
        <v>0</v>
      </c>
      <c r="K553" s="10"/>
      <c r="L553" s="10"/>
    </row>
    <row r="554" spans="1:12" s="37" customFormat="1" x14ac:dyDescent="0.25">
      <c r="A554" s="28"/>
      <c r="B554" s="28"/>
      <c r="C554" s="28"/>
      <c r="D554" s="28"/>
      <c r="E554" s="35" t="s">
        <v>284</v>
      </c>
      <c r="F554" s="123" t="s">
        <v>292</v>
      </c>
      <c r="G554" s="240"/>
      <c r="H554" s="240"/>
      <c r="I554" s="76" t="str">
        <f t="shared" si="61"/>
        <v/>
      </c>
      <c r="J554" s="6">
        <f t="shared" si="62"/>
        <v>0</v>
      </c>
      <c r="K554" s="10"/>
      <c r="L554" s="10"/>
    </row>
    <row r="555" spans="1:12" s="37" customFormat="1" x14ac:dyDescent="0.25">
      <c r="A555" s="28"/>
      <c r="B555" s="28"/>
      <c r="C555" s="28"/>
      <c r="D555" s="28"/>
      <c r="E555" s="35" t="s">
        <v>159</v>
      </c>
      <c r="F555" s="123" t="s">
        <v>45</v>
      </c>
      <c r="G555" s="240"/>
      <c r="H555" s="240"/>
      <c r="I555" s="76" t="str">
        <f t="shared" si="61"/>
        <v/>
      </c>
      <c r="J555" s="6">
        <f t="shared" si="62"/>
        <v>0</v>
      </c>
      <c r="K555" s="10"/>
      <c r="L555" s="10"/>
    </row>
    <row r="556" spans="1:12" s="37" customFormat="1" x14ac:dyDescent="0.25">
      <c r="A556" s="28"/>
      <c r="B556" s="28"/>
      <c r="C556" s="28"/>
      <c r="D556" s="28"/>
      <c r="E556" s="35" t="s">
        <v>160</v>
      </c>
      <c r="F556" s="123" t="s">
        <v>46</v>
      </c>
      <c r="G556" s="240"/>
      <c r="H556" s="240"/>
      <c r="I556" s="76" t="str">
        <f t="shared" si="61"/>
        <v/>
      </c>
      <c r="J556" s="6">
        <f t="shared" si="62"/>
        <v>0</v>
      </c>
      <c r="K556" s="10"/>
      <c r="L556" s="10"/>
    </row>
    <row r="557" spans="1:12" s="37" customFormat="1" ht="27" x14ac:dyDescent="0.25">
      <c r="A557" s="28"/>
      <c r="B557" s="28"/>
      <c r="C557" s="28"/>
      <c r="D557" s="28"/>
      <c r="E557" s="35" t="s">
        <v>162</v>
      </c>
      <c r="F557" s="123" t="s">
        <v>61</v>
      </c>
      <c r="G557" s="240"/>
      <c r="H557" s="240"/>
      <c r="I557" s="76" t="str">
        <f t="shared" si="61"/>
        <v/>
      </c>
      <c r="J557" s="6">
        <f t="shared" si="62"/>
        <v>0</v>
      </c>
      <c r="K557" s="10"/>
      <c r="L557" s="10"/>
    </row>
    <row r="558" spans="1:12" s="37" customFormat="1" ht="27" x14ac:dyDescent="0.25">
      <c r="A558" s="28"/>
      <c r="B558" s="28"/>
      <c r="C558" s="28"/>
      <c r="D558" s="28"/>
      <c r="E558" s="35" t="s">
        <v>285</v>
      </c>
      <c r="F558" s="123" t="s">
        <v>293</v>
      </c>
      <c r="G558" s="240"/>
      <c r="H558" s="240"/>
      <c r="I558" s="76" t="str">
        <f t="shared" si="61"/>
        <v/>
      </c>
      <c r="J558" s="6">
        <f t="shared" si="62"/>
        <v>0</v>
      </c>
      <c r="K558" s="10"/>
      <c r="L558" s="10"/>
    </row>
    <row r="559" spans="1:12" s="37" customFormat="1" x14ac:dyDescent="0.25">
      <c r="A559" s="28"/>
      <c r="B559" s="28"/>
      <c r="C559" s="28"/>
      <c r="D559" s="28"/>
      <c r="E559" s="35" t="s">
        <v>286</v>
      </c>
      <c r="F559" s="123" t="s">
        <v>47</v>
      </c>
      <c r="G559" s="240"/>
      <c r="H559" s="240"/>
      <c r="I559" s="76" t="str">
        <f t="shared" si="61"/>
        <v/>
      </c>
      <c r="J559" s="6">
        <f t="shared" si="62"/>
        <v>0</v>
      </c>
      <c r="K559" s="10"/>
      <c r="L559" s="10"/>
    </row>
    <row r="560" spans="1:12" s="37" customFormat="1" x14ac:dyDescent="0.25">
      <c r="A560" s="28"/>
      <c r="B560" s="28"/>
      <c r="C560" s="28"/>
      <c r="D560" s="28"/>
      <c r="E560" s="35" t="s">
        <v>287</v>
      </c>
      <c r="F560" s="123" t="s">
        <v>294</v>
      </c>
      <c r="G560" s="240"/>
      <c r="H560" s="240"/>
      <c r="I560" s="76" t="str">
        <f t="shared" si="61"/>
        <v/>
      </c>
      <c r="J560" s="6">
        <f t="shared" si="62"/>
        <v>0</v>
      </c>
      <c r="K560" s="10"/>
      <c r="L560" s="10"/>
    </row>
    <row r="561" spans="1:12" s="37" customFormat="1" ht="27" x14ac:dyDescent="0.25">
      <c r="A561" s="28"/>
      <c r="B561" s="28"/>
      <c r="C561" s="28"/>
      <c r="D561" s="28"/>
      <c r="E561" s="35" t="s">
        <v>288</v>
      </c>
      <c r="F561" s="123" t="s">
        <v>295</v>
      </c>
      <c r="G561" s="240"/>
      <c r="H561" s="240"/>
      <c r="I561" s="76" t="str">
        <f t="shared" si="61"/>
        <v/>
      </c>
      <c r="J561" s="6">
        <f t="shared" si="62"/>
        <v>0</v>
      </c>
      <c r="K561" s="10"/>
      <c r="L561" s="10"/>
    </row>
    <row r="562" spans="1:12" s="37" customFormat="1" ht="27" x14ac:dyDescent="0.25">
      <c r="A562" s="28"/>
      <c r="B562" s="28"/>
      <c r="C562" s="28"/>
      <c r="D562" s="28"/>
      <c r="E562" s="35" t="s">
        <v>289</v>
      </c>
      <c r="F562" s="123" t="s">
        <v>62</v>
      </c>
      <c r="G562" s="240"/>
      <c r="H562" s="240"/>
      <c r="I562" s="76" t="str">
        <f t="shared" si="61"/>
        <v/>
      </c>
      <c r="J562" s="6">
        <f t="shared" si="62"/>
        <v>0</v>
      </c>
      <c r="K562" s="10"/>
      <c r="L562" s="10"/>
    </row>
    <row r="563" spans="1:12" s="37" customFormat="1" ht="27" x14ac:dyDescent="0.25">
      <c r="A563" s="28"/>
      <c r="B563" s="28"/>
      <c r="C563" s="28"/>
      <c r="D563" s="28"/>
      <c r="E563" s="35" t="s">
        <v>290</v>
      </c>
      <c r="F563" s="123" t="s">
        <v>296</v>
      </c>
      <c r="G563" s="240"/>
      <c r="H563" s="240"/>
      <c r="I563" s="76" t="str">
        <f t="shared" si="61"/>
        <v/>
      </c>
      <c r="J563" s="6">
        <f t="shared" si="62"/>
        <v>0</v>
      </c>
      <c r="K563" s="10"/>
      <c r="L563" s="10"/>
    </row>
    <row r="564" spans="1:12" s="37" customFormat="1" ht="27.75" thickBot="1" x14ac:dyDescent="0.3">
      <c r="A564" s="34"/>
      <c r="B564" s="34"/>
      <c r="C564" s="34"/>
      <c r="D564" s="34"/>
      <c r="E564" s="124" t="s">
        <v>291</v>
      </c>
      <c r="F564" s="125" t="s">
        <v>297</v>
      </c>
      <c r="G564" s="243"/>
      <c r="H564" s="243"/>
      <c r="I564" s="78" t="str">
        <f t="shared" si="61"/>
        <v/>
      </c>
      <c r="J564" s="33">
        <f t="shared" si="62"/>
        <v>0</v>
      </c>
      <c r="K564" s="10"/>
      <c r="L564" s="10"/>
    </row>
    <row r="565" spans="1:12" ht="15.75" thickBot="1" x14ac:dyDescent="0.3">
      <c r="A565" s="47"/>
      <c r="B565" s="48"/>
      <c r="C565" s="48"/>
      <c r="D565" s="48"/>
      <c r="E565" s="51"/>
      <c r="F565" s="49" t="s">
        <v>135</v>
      </c>
      <c r="G565" s="50">
        <f>SUM(G552:G564)</f>
        <v>0</v>
      </c>
      <c r="H565" s="50">
        <f>SUM(H552:H564)</f>
        <v>0</v>
      </c>
      <c r="I565" s="56" t="str">
        <f>IF(OR(ISBLANK(G565),G565=0),"",H565/G565)</f>
        <v/>
      </c>
      <c r="J565" s="56">
        <f>H565-G565</f>
        <v>0</v>
      </c>
      <c r="K565" s="13"/>
      <c r="L565" s="13"/>
    </row>
    <row r="566" spans="1:12" ht="27" x14ac:dyDescent="0.25">
      <c r="A566" s="149"/>
      <c r="B566" s="149"/>
      <c r="C566" s="149"/>
      <c r="D566" s="149"/>
      <c r="E566" s="151"/>
      <c r="F566" s="150" t="s">
        <v>136</v>
      </c>
      <c r="G566" s="122"/>
      <c r="H566" s="122"/>
      <c r="I566" s="115" t="str">
        <f t="shared" si="61"/>
        <v/>
      </c>
      <c r="J566" s="149"/>
      <c r="K566" s="13"/>
      <c r="L566" s="13"/>
    </row>
    <row r="567" spans="1:12" s="37" customFormat="1" x14ac:dyDescent="0.25">
      <c r="A567" s="127"/>
      <c r="B567" s="127"/>
      <c r="C567" s="127"/>
      <c r="D567" s="127"/>
      <c r="E567" s="128" t="s">
        <v>154</v>
      </c>
      <c r="F567" s="129" t="s">
        <v>21</v>
      </c>
      <c r="G567" s="130">
        <f>G552</f>
        <v>0</v>
      </c>
      <c r="H567" s="130">
        <f>H552</f>
        <v>0</v>
      </c>
      <c r="I567" s="131" t="str">
        <f t="shared" ref="I567:I579" si="63">IF(OR(ISBLANK(G567),G567=0),"",H567/G567)</f>
        <v/>
      </c>
      <c r="J567" s="130">
        <f t="shared" ref="J567:J579" si="64">H567-G567</f>
        <v>0</v>
      </c>
      <c r="K567" s="10"/>
      <c r="L567" s="10"/>
    </row>
    <row r="568" spans="1:12" s="37" customFormat="1" x14ac:dyDescent="0.25">
      <c r="A568" s="127"/>
      <c r="B568" s="127"/>
      <c r="C568" s="127"/>
      <c r="D568" s="127"/>
      <c r="E568" s="128" t="s">
        <v>161</v>
      </c>
      <c r="F568" s="129" t="s">
        <v>60</v>
      </c>
      <c r="G568" s="130">
        <f t="shared" ref="G568:H579" si="65">G553</f>
        <v>0</v>
      </c>
      <c r="H568" s="130">
        <f t="shared" si="65"/>
        <v>0</v>
      </c>
      <c r="I568" s="131" t="str">
        <f t="shared" si="63"/>
        <v/>
      </c>
      <c r="J568" s="130">
        <f t="shared" si="64"/>
        <v>0</v>
      </c>
      <c r="K568" s="10"/>
      <c r="L568" s="10"/>
    </row>
    <row r="569" spans="1:12" s="37" customFormat="1" x14ac:dyDescent="0.25">
      <c r="A569" s="127"/>
      <c r="B569" s="127"/>
      <c r="C569" s="127"/>
      <c r="D569" s="127"/>
      <c r="E569" s="128" t="s">
        <v>284</v>
      </c>
      <c r="F569" s="129" t="s">
        <v>292</v>
      </c>
      <c r="G569" s="130">
        <f t="shared" si="65"/>
        <v>0</v>
      </c>
      <c r="H569" s="130">
        <f t="shared" si="65"/>
        <v>0</v>
      </c>
      <c r="I569" s="131" t="str">
        <f t="shared" si="63"/>
        <v/>
      </c>
      <c r="J569" s="130">
        <f t="shared" si="64"/>
        <v>0</v>
      </c>
      <c r="K569" s="10"/>
      <c r="L569" s="10"/>
    </row>
    <row r="570" spans="1:12" s="37" customFormat="1" x14ac:dyDescent="0.25">
      <c r="A570" s="127"/>
      <c r="B570" s="127"/>
      <c r="C570" s="127"/>
      <c r="D570" s="127"/>
      <c r="E570" s="128" t="s">
        <v>159</v>
      </c>
      <c r="F570" s="129" t="s">
        <v>45</v>
      </c>
      <c r="G570" s="130">
        <f t="shared" si="65"/>
        <v>0</v>
      </c>
      <c r="H570" s="130">
        <f t="shared" si="65"/>
        <v>0</v>
      </c>
      <c r="I570" s="131" t="str">
        <f t="shared" si="63"/>
        <v/>
      </c>
      <c r="J570" s="130">
        <f t="shared" si="64"/>
        <v>0</v>
      </c>
      <c r="K570" s="10"/>
      <c r="L570" s="10"/>
    </row>
    <row r="571" spans="1:12" s="37" customFormat="1" x14ac:dyDescent="0.25">
      <c r="A571" s="127"/>
      <c r="B571" s="127"/>
      <c r="C571" s="127"/>
      <c r="D571" s="127"/>
      <c r="E571" s="128" t="s">
        <v>160</v>
      </c>
      <c r="F571" s="129" t="s">
        <v>46</v>
      </c>
      <c r="G571" s="130">
        <f t="shared" si="65"/>
        <v>0</v>
      </c>
      <c r="H571" s="130">
        <f t="shared" si="65"/>
        <v>0</v>
      </c>
      <c r="I571" s="131" t="str">
        <f t="shared" si="63"/>
        <v/>
      </c>
      <c r="J571" s="130">
        <f t="shared" si="64"/>
        <v>0</v>
      </c>
      <c r="K571" s="10"/>
      <c r="L571" s="10"/>
    </row>
    <row r="572" spans="1:12" s="37" customFormat="1" ht="27" x14ac:dyDescent="0.25">
      <c r="A572" s="127"/>
      <c r="B572" s="127"/>
      <c r="C572" s="127"/>
      <c r="D572" s="127"/>
      <c r="E572" s="128" t="s">
        <v>162</v>
      </c>
      <c r="F572" s="129" t="s">
        <v>61</v>
      </c>
      <c r="G572" s="130">
        <f t="shared" si="65"/>
        <v>0</v>
      </c>
      <c r="H572" s="130">
        <f t="shared" si="65"/>
        <v>0</v>
      </c>
      <c r="I572" s="131" t="str">
        <f t="shared" si="63"/>
        <v/>
      </c>
      <c r="J572" s="130">
        <f t="shared" si="64"/>
        <v>0</v>
      </c>
      <c r="K572" s="10"/>
      <c r="L572" s="10"/>
    </row>
    <row r="573" spans="1:12" s="37" customFormat="1" ht="27" x14ac:dyDescent="0.25">
      <c r="A573" s="127"/>
      <c r="B573" s="127"/>
      <c r="C573" s="127"/>
      <c r="D573" s="127"/>
      <c r="E573" s="128" t="s">
        <v>285</v>
      </c>
      <c r="F573" s="129" t="s">
        <v>293</v>
      </c>
      <c r="G573" s="130">
        <f t="shared" si="65"/>
        <v>0</v>
      </c>
      <c r="H573" s="130">
        <f t="shared" si="65"/>
        <v>0</v>
      </c>
      <c r="I573" s="131" t="str">
        <f t="shared" si="63"/>
        <v/>
      </c>
      <c r="J573" s="130">
        <f t="shared" si="64"/>
        <v>0</v>
      </c>
      <c r="K573" s="10"/>
      <c r="L573" s="10"/>
    </row>
    <row r="574" spans="1:12" s="37" customFormat="1" x14ac:dyDescent="0.25">
      <c r="A574" s="127"/>
      <c r="B574" s="127"/>
      <c r="C574" s="127"/>
      <c r="D574" s="127"/>
      <c r="E574" s="128" t="s">
        <v>286</v>
      </c>
      <c r="F574" s="129" t="s">
        <v>47</v>
      </c>
      <c r="G574" s="130">
        <f t="shared" si="65"/>
        <v>0</v>
      </c>
      <c r="H574" s="130">
        <f t="shared" si="65"/>
        <v>0</v>
      </c>
      <c r="I574" s="131" t="str">
        <f t="shared" si="63"/>
        <v/>
      </c>
      <c r="J574" s="130">
        <f t="shared" si="64"/>
        <v>0</v>
      </c>
      <c r="K574" s="10"/>
      <c r="L574" s="10"/>
    </row>
    <row r="575" spans="1:12" s="37" customFormat="1" x14ac:dyDescent="0.25">
      <c r="A575" s="127"/>
      <c r="B575" s="127"/>
      <c r="C575" s="127"/>
      <c r="D575" s="127"/>
      <c r="E575" s="128" t="s">
        <v>287</v>
      </c>
      <c r="F575" s="129" t="s">
        <v>294</v>
      </c>
      <c r="G575" s="130">
        <f t="shared" si="65"/>
        <v>0</v>
      </c>
      <c r="H575" s="130">
        <f t="shared" si="65"/>
        <v>0</v>
      </c>
      <c r="I575" s="131" t="str">
        <f t="shared" si="63"/>
        <v/>
      </c>
      <c r="J575" s="130">
        <f t="shared" si="64"/>
        <v>0</v>
      </c>
      <c r="K575" s="10"/>
      <c r="L575" s="10"/>
    </row>
    <row r="576" spans="1:12" s="37" customFormat="1" ht="27" x14ac:dyDescent="0.25">
      <c r="A576" s="127"/>
      <c r="B576" s="127"/>
      <c r="C576" s="127"/>
      <c r="D576" s="127"/>
      <c r="E576" s="128" t="s">
        <v>288</v>
      </c>
      <c r="F576" s="129" t="s">
        <v>295</v>
      </c>
      <c r="G576" s="130">
        <f t="shared" si="65"/>
        <v>0</v>
      </c>
      <c r="H576" s="130">
        <f t="shared" si="65"/>
        <v>0</v>
      </c>
      <c r="I576" s="131" t="str">
        <f t="shared" si="63"/>
        <v/>
      </c>
      <c r="J576" s="130">
        <f t="shared" si="64"/>
        <v>0</v>
      </c>
      <c r="K576" s="10"/>
      <c r="L576" s="10"/>
    </row>
    <row r="577" spans="1:12" s="37" customFormat="1" ht="27" x14ac:dyDescent="0.25">
      <c r="A577" s="127"/>
      <c r="B577" s="127"/>
      <c r="C577" s="127"/>
      <c r="D577" s="127"/>
      <c r="E577" s="128" t="s">
        <v>289</v>
      </c>
      <c r="F577" s="129" t="s">
        <v>62</v>
      </c>
      <c r="G577" s="130">
        <f t="shared" si="65"/>
        <v>0</v>
      </c>
      <c r="H577" s="130">
        <f t="shared" si="65"/>
        <v>0</v>
      </c>
      <c r="I577" s="131" t="str">
        <f t="shared" si="63"/>
        <v/>
      </c>
      <c r="J577" s="130">
        <f t="shared" si="64"/>
        <v>0</v>
      </c>
      <c r="K577" s="10"/>
      <c r="L577" s="10"/>
    </row>
    <row r="578" spans="1:12" s="37" customFormat="1" ht="27" x14ac:dyDescent="0.25">
      <c r="A578" s="127"/>
      <c r="B578" s="127"/>
      <c r="C578" s="127"/>
      <c r="D578" s="127"/>
      <c r="E578" s="128" t="s">
        <v>290</v>
      </c>
      <c r="F578" s="129" t="s">
        <v>296</v>
      </c>
      <c r="G578" s="130">
        <f t="shared" si="65"/>
        <v>0</v>
      </c>
      <c r="H578" s="130">
        <f t="shared" si="65"/>
        <v>0</v>
      </c>
      <c r="I578" s="131" t="str">
        <f t="shared" si="63"/>
        <v/>
      </c>
      <c r="J578" s="130">
        <f t="shared" si="64"/>
        <v>0</v>
      </c>
      <c r="K578" s="10"/>
      <c r="L578" s="10"/>
    </row>
    <row r="579" spans="1:12" s="37" customFormat="1" ht="27.75" thickBot="1" x14ac:dyDescent="0.3">
      <c r="A579" s="132"/>
      <c r="B579" s="132"/>
      <c r="C579" s="132"/>
      <c r="D579" s="132"/>
      <c r="E579" s="133" t="s">
        <v>291</v>
      </c>
      <c r="F579" s="134" t="s">
        <v>297</v>
      </c>
      <c r="G579" s="130">
        <f t="shared" si="65"/>
        <v>0</v>
      </c>
      <c r="H579" s="130">
        <f t="shared" si="65"/>
        <v>0</v>
      </c>
      <c r="I579" s="136" t="str">
        <f t="shared" si="63"/>
        <v/>
      </c>
      <c r="J579" s="135">
        <f t="shared" si="64"/>
        <v>0</v>
      </c>
      <c r="K579" s="10"/>
      <c r="L579" s="10"/>
    </row>
    <row r="580" spans="1:12" ht="15.75" thickBot="1" x14ac:dyDescent="0.3">
      <c r="A580" s="68"/>
      <c r="B580" s="69"/>
      <c r="C580" s="69"/>
      <c r="D580" s="69"/>
      <c r="E580" s="69"/>
      <c r="F580" s="70" t="s">
        <v>137</v>
      </c>
      <c r="G580" s="71">
        <f>SUM(G567:G579)</f>
        <v>0</v>
      </c>
      <c r="H580" s="71">
        <f>SUM(H567:H579)</f>
        <v>0</v>
      </c>
      <c r="I580" s="85" t="str">
        <f t="shared" si="61"/>
        <v/>
      </c>
      <c r="J580" s="81">
        <f>H580-G580</f>
        <v>0</v>
      </c>
      <c r="K580" s="13"/>
      <c r="L580" s="13"/>
    </row>
    <row r="581" spans="1:12" x14ac:dyDescent="0.25">
      <c r="A581" s="149"/>
      <c r="B581" s="149"/>
      <c r="C581" s="149"/>
      <c r="D581" s="149"/>
      <c r="E581" s="149"/>
      <c r="F581" s="150" t="s">
        <v>138</v>
      </c>
      <c r="G581" s="122"/>
      <c r="H581" s="122"/>
      <c r="I581" s="115" t="str">
        <f t="shared" si="61"/>
        <v/>
      </c>
      <c r="J581" s="149"/>
      <c r="K581" s="13"/>
      <c r="L581" s="13"/>
    </row>
    <row r="582" spans="1:12" s="37" customFormat="1" x14ac:dyDescent="0.25">
      <c r="A582" s="138"/>
      <c r="B582" s="138"/>
      <c r="C582" s="138"/>
      <c r="D582" s="138"/>
      <c r="E582" s="139" t="s">
        <v>154</v>
      </c>
      <c r="F582" s="140" t="s">
        <v>21</v>
      </c>
      <c r="G582" s="141">
        <f>G567+G532+G482+G449+G415+G364+G313+G279+G245+G194+G150</f>
        <v>0</v>
      </c>
      <c r="H582" s="141">
        <f>H567+H532+H482+H449+H415+H364+H313+H279+H245+H194+H150</f>
        <v>0</v>
      </c>
      <c r="I582" s="142" t="str">
        <f t="shared" si="61"/>
        <v/>
      </c>
      <c r="J582" s="141">
        <f t="shared" ref="J582:J594" si="66">H582-G582</f>
        <v>0</v>
      </c>
      <c r="K582" s="10"/>
      <c r="L582" s="10"/>
    </row>
    <row r="583" spans="1:12" s="37" customFormat="1" x14ac:dyDescent="0.25">
      <c r="A583" s="138"/>
      <c r="B583" s="138"/>
      <c r="C583" s="138"/>
      <c r="D583" s="138"/>
      <c r="E583" s="139" t="s">
        <v>161</v>
      </c>
      <c r="F583" s="140" t="s">
        <v>60</v>
      </c>
      <c r="G583" s="141">
        <f t="shared" ref="G583:H594" si="67">G568+G533+G483+G450+G416+G365+G314+G280+G246+G195+G151</f>
        <v>0</v>
      </c>
      <c r="H583" s="141">
        <f t="shared" si="67"/>
        <v>0</v>
      </c>
      <c r="I583" s="142" t="str">
        <f t="shared" si="61"/>
        <v/>
      </c>
      <c r="J583" s="141">
        <f t="shared" si="66"/>
        <v>0</v>
      </c>
      <c r="K583" s="10"/>
      <c r="L583" s="10"/>
    </row>
    <row r="584" spans="1:12" s="37" customFormat="1" x14ac:dyDescent="0.25">
      <c r="A584" s="138"/>
      <c r="B584" s="138"/>
      <c r="C584" s="138"/>
      <c r="D584" s="138"/>
      <c r="E584" s="139" t="s">
        <v>284</v>
      </c>
      <c r="F584" s="140" t="s">
        <v>292</v>
      </c>
      <c r="G584" s="141">
        <f t="shared" si="67"/>
        <v>0</v>
      </c>
      <c r="H584" s="141">
        <f t="shared" si="67"/>
        <v>0</v>
      </c>
      <c r="I584" s="142" t="str">
        <f t="shared" si="61"/>
        <v/>
      </c>
      <c r="J584" s="141">
        <f t="shared" si="66"/>
        <v>0</v>
      </c>
      <c r="K584" s="10"/>
      <c r="L584" s="10"/>
    </row>
    <row r="585" spans="1:12" s="37" customFormat="1" x14ac:dyDescent="0.25">
      <c r="A585" s="138"/>
      <c r="B585" s="138"/>
      <c r="C585" s="138"/>
      <c r="D585" s="138"/>
      <c r="E585" s="139" t="s">
        <v>159</v>
      </c>
      <c r="F585" s="140" t="s">
        <v>45</v>
      </c>
      <c r="G585" s="141">
        <f t="shared" si="67"/>
        <v>0</v>
      </c>
      <c r="H585" s="141">
        <f t="shared" si="67"/>
        <v>0</v>
      </c>
      <c r="I585" s="142" t="str">
        <f t="shared" si="61"/>
        <v/>
      </c>
      <c r="J585" s="141">
        <f t="shared" si="66"/>
        <v>0</v>
      </c>
      <c r="K585" s="10"/>
      <c r="L585" s="10"/>
    </row>
    <row r="586" spans="1:12" s="37" customFormat="1" x14ac:dyDescent="0.25">
      <c r="A586" s="138"/>
      <c r="B586" s="138"/>
      <c r="C586" s="138"/>
      <c r="D586" s="138"/>
      <c r="E586" s="139" t="s">
        <v>160</v>
      </c>
      <c r="F586" s="140" t="s">
        <v>46</v>
      </c>
      <c r="G586" s="141">
        <f t="shared" si="67"/>
        <v>0</v>
      </c>
      <c r="H586" s="141">
        <f t="shared" si="67"/>
        <v>0</v>
      </c>
      <c r="I586" s="142" t="str">
        <f t="shared" si="61"/>
        <v/>
      </c>
      <c r="J586" s="141">
        <f t="shared" si="66"/>
        <v>0</v>
      </c>
      <c r="K586" s="10"/>
      <c r="L586" s="10"/>
    </row>
    <row r="587" spans="1:12" s="37" customFormat="1" ht="27" x14ac:dyDescent="0.25">
      <c r="A587" s="138"/>
      <c r="B587" s="138"/>
      <c r="C587" s="138"/>
      <c r="D587" s="138"/>
      <c r="E587" s="139" t="s">
        <v>162</v>
      </c>
      <c r="F587" s="140" t="s">
        <v>61</v>
      </c>
      <c r="G587" s="141">
        <f t="shared" si="67"/>
        <v>0</v>
      </c>
      <c r="H587" s="141">
        <f t="shared" si="67"/>
        <v>0</v>
      </c>
      <c r="I587" s="142" t="str">
        <f t="shared" si="61"/>
        <v/>
      </c>
      <c r="J587" s="141">
        <f t="shared" si="66"/>
        <v>0</v>
      </c>
      <c r="K587" s="10"/>
      <c r="L587" s="10"/>
    </row>
    <row r="588" spans="1:12" s="37" customFormat="1" ht="27" x14ac:dyDescent="0.25">
      <c r="A588" s="138"/>
      <c r="B588" s="138"/>
      <c r="C588" s="138"/>
      <c r="D588" s="138"/>
      <c r="E588" s="139" t="s">
        <v>285</v>
      </c>
      <c r="F588" s="140" t="s">
        <v>293</v>
      </c>
      <c r="G588" s="141">
        <f t="shared" si="67"/>
        <v>0</v>
      </c>
      <c r="H588" s="141">
        <f t="shared" si="67"/>
        <v>0</v>
      </c>
      <c r="I588" s="142" t="str">
        <f t="shared" si="61"/>
        <v/>
      </c>
      <c r="J588" s="141">
        <f t="shared" si="66"/>
        <v>0</v>
      </c>
      <c r="K588" s="10"/>
      <c r="L588" s="10"/>
    </row>
    <row r="589" spans="1:12" s="37" customFormat="1" x14ac:dyDescent="0.25">
      <c r="A589" s="138"/>
      <c r="B589" s="138"/>
      <c r="C589" s="138"/>
      <c r="D589" s="138"/>
      <c r="E589" s="139" t="s">
        <v>286</v>
      </c>
      <c r="F589" s="140" t="s">
        <v>47</v>
      </c>
      <c r="G589" s="141">
        <f t="shared" si="67"/>
        <v>0</v>
      </c>
      <c r="H589" s="141">
        <f t="shared" si="67"/>
        <v>0</v>
      </c>
      <c r="I589" s="142" t="str">
        <f t="shared" si="61"/>
        <v/>
      </c>
      <c r="J589" s="141">
        <f t="shared" si="66"/>
        <v>0</v>
      </c>
      <c r="K589" s="10"/>
      <c r="L589" s="10"/>
    </row>
    <row r="590" spans="1:12" s="37" customFormat="1" x14ac:dyDescent="0.25">
      <c r="A590" s="138"/>
      <c r="B590" s="138"/>
      <c r="C590" s="138"/>
      <c r="D590" s="138"/>
      <c r="E590" s="139" t="s">
        <v>287</v>
      </c>
      <c r="F590" s="140" t="s">
        <v>294</v>
      </c>
      <c r="G590" s="141">
        <f t="shared" si="67"/>
        <v>0</v>
      </c>
      <c r="H590" s="141">
        <f t="shared" si="67"/>
        <v>0</v>
      </c>
      <c r="I590" s="142" t="str">
        <f t="shared" si="61"/>
        <v/>
      </c>
      <c r="J590" s="141">
        <f t="shared" si="66"/>
        <v>0</v>
      </c>
      <c r="K590" s="10"/>
      <c r="L590" s="10"/>
    </row>
    <row r="591" spans="1:12" s="37" customFormat="1" ht="27" x14ac:dyDescent="0.25">
      <c r="A591" s="138"/>
      <c r="B591" s="138"/>
      <c r="C591" s="138"/>
      <c r="D591" s="138"/>
      <c r="E591" s="139" t="s">
        <v>288</v>
      </c>
      <c r="F591" s="140" t="s">
        <v>295</v>
      </c>
      <c r="G591" s="141">
        <f t="shared" si="67"/>
        <v>0</v>
      </c>
      <c r="H591" s="141">
        <f t="shared" si="67"/>
        <v>0</v>
      </c>
      <c r="I591" s="142" t="str">
        <f t="shared" si="61"/>
        <v/>
      </c>
      <c r="J591" s="141">
        <f t="shared" si="66"/>
        <v>0</v>
      </c>
      <c r="K591" s="10"/>
      <c r="L591" s="10"/>
    </row>
    <row r="592" spans="1:12" s="37" customFormat="1" ht="27" x14ac:dyDescent="0.25">
      <c r="A592" s="138"/>
      <c r="B592" s="138"/>
      <c r="C592" s="138"/>
      <c r="D592" s="138"/>
      <c r="E592" s="139" t="s">
        <v>289</v>
      </c>
      <c r="F592" s="140" t="s">
        <v>62</v>
      </c>
      <c r="G592" s="141">
        <f t="shared" si="67"/>
        <v>0</v>
      </c>
      <c r="H592" s="141">
        <f t="shared" si="67"/>
        <v>0</v>
      </c>
      <c r="I592" s="142" t="str">
        <f t="shared" si="61"/>
        <v/>
      </c>
      <c r="J592" s="141">
        <f t="shared" si="66"/>
        <v>0</v>
      </c>
      <c r="K592" s="10"/>
      <c r="L592" s="10"/>
    </row>
    <row r="593" spans="1:12" s="37" customFormat="1" ht="27" x14ac:dyDescent="0.25">
      <c r="A593" s="138"/>
      <c r="B593" s="138"/>
      <c r="C593" s="138"/>
      <c r="D593" s="138"/>
      <c r="E593" s="139" t="s">
        <v>290</v>
      </c>
      <c r="F593" s="140" t="s">
        <v>296</v>
      </c>
      <c r="G593" s="141">
        <f t="shared" si="67"/>
        <v>0</v>
      </c>
      <c r="H593" s="141">
        <f t="shared" si="67"/>
        <v>0</v>
      </c>
      <c r="I593" s="142" t="str">
        <f t="shared" si="61"/>
        <v/>
      </c>
      <c r="J593" s="141">
        <f t="shared" si="66"/>
        <v>0</v>
      </c>
      <c r="K593" s="10"/>
      <c r="L593" s="10"/>
    </row>
    <row r="594" spans="1:12" s="37" customFormat="1" ht="27.75" thickBot="1" x14ac:dyDescent="0.3">
      <c r="A594" s="143"/>
      <c r="B594" s="143"/>
      <c r="C594" s="143"/>
      <c r="D594" s="143"/>
      <c r="E594" s="144" t="s">
        <v>291</v>
      </c>
      <c r="F594" s="145" t="s">
        <v>297</v>
      </c>
      <c r="G594" s="141">
        <f t="shared" si="67"/>
        <v>0</v>
      </c>
      <c r="H594" s="141">
        <f t="shared" si="67"/>
        <v>0</v>
      </c>
      <c r="I594" s="147" t="str">
        <f t="shared" si="61"/>
        <v/>
      </c>
      <c r="J594" s="146">
        <f t="shared" si="66"/>
        <v>0</v>
      </c>
      <c r="K594" s="10"/>
      <c r="L594" s="10"/>
    </row>
    <row r="595" spans="1:12" ht="15.75" thickBot="1" x14ac:dyDescent="0.3">
      <c r="A595" s="63"/>
      <c r="B595" s="59"/>
      <c r="C595" s="59"/>
      <c r="D595" s="59"/>
      <c r="E595" s="59"/>
      <c r="F595" s="62" t="s">
        <v>139</v>
      </c>
      <c r="G595" s="60">
        <f>SUM(G582:G594)</f>
        <v>0</v>
      </c>
      <c r="H595" s="60">
        <f>SUM(H582:H594)</f>
        <v>0</v>
      </c>
      <c r="I595" s="83" t="str">
        <f t="shared" si="61"/>
        <v/>
      </c>
      <c r="J595" s="65">
        <f>H595-G595</f>
        <v>0</v>
      </c>
      <c r="K595" s="13"/>
      <c r="L595" s="13"/>
    </row>
    <row r="596" spans="1:12" x14ac:dyDescent="0.25">
      <c r="A596" s="15">
        <v>4</v>
      </c>
      <c r="B596" s="20"/>
      <c r="C596" s="20"/>
      <c r="D596" s="20"/>
      <c r="E596" s="20"/>
      <c r="F596" s="16" t="s">
        <v>140</v>
      </c>
      <c r="G596" s="15"/>
      <c r="H596" s="15"/>
      <c r="I596" s="20"/>
      <c r="J596" s="20"/>
      <c r="K596" s="13"/>
      <c r="L596" s="13"/>
    </row>
    <row r="597" spans="1:12" x14ac:dyDescent="0.25">
      <c r="A597" s="4"/>
      <c r="B597" s="6"/>
      <c r="C597" s="4">
        <v>330</v>
      </c>
      <c r="D597" s="6"/>
      <c r="E597" s="6"/>
      <c r="F597" s="5" t="s">
        <v>141</v>
      </c>
      <c r="G597" s="4"/>
      <c r="H597" s="4"/>
      <c r="I597" s="76" t="str">
        <f t="shared" si="61"/>
        <v/>
      </c>
      <c r="J597" s="6"/>
      <c r="K597" s="13"/>
      <c r="L597" s="13"/>
    </row>
    <row r="598" spans="1:12" x14ac:dyDescent="0.25">
      <c r="A598" s="4"/>
      <c r="B598" s="6"/>
      <c r="C598" s="4"/>
      <c r="D598" s="6">
        <v>147</v>
      </c>
      <c r="E598" s="6">
        <v>411</v>
      </c>
      <c r="F598" s="9" t="s">
        <v>10</v>
      </c>
      <c r="G598" s="240"/>
      <c r="H598" s="240"/>
      <c r="I598" s="76" t="str">
        <f t="shared" si="61"/>
        <v/>
      </c>
      <c r="J598" s="6">
        <f>H598-G598</f>
        <v>0</v>
      </c>
      <c r="K598" s="10"/>
      <c r="L598" s="10"/>
    </row>
    <row r="599" spans="1:12" ht="27" customHeight="1" x14ac:dyDescent="0.25">
      <c r="A599" s="4"/>
      <c r="B599" s="6"/>
      <c r="C599" s="4"/>
      <c r="D599" s="6">
        <v>148</v>
      </c>
      <c r="E599" s="6">
        <v>412</v>
      </c>
      <c r="F599" s="9" t="s">
        <v>11</v>
      </c>
      <c r="G599" s="240"/>
      <c r="H599" s="240"/>
      <c r="I599" s="76" t="str">
        <f t="shared" si="61"/>
        <v/>
      </c>
      <c r="J599" s="6">
        <f>H599-G599</f>
        <v>0</v>
      </c>
      <c r="K599" s="10"/>
      <c r="L599" s="10"/>
    </row>
    <row r="600" spans="1:12" x14ac:dyDescent="0.25">
      <c r="A600" s="4"/>
      <c r="B600" s="6"/>
      <c r="C600" s="4"/>
      <c r="D600" s="6">
        <v>149</v>
      </c>
      <c r="E600" s="6">
        <v>413</v>
      </c>
      <c r="F600" s="9" t="s">
        <v>12</v>
      </c>
      <c r="G600" s="240"/>
      <c r="H600" s="240"/>
      <c r="I600" s="76" t="str">
        <f t="shared" si="61"/>
        <v/>
      </c>
      <c r="J600" s="6">
        <f>H600-G600</f>
        <v>0</v>
      </c>
      <c r="K600" s="10"/>
      <c r="L600" s="10"/>
    </row>
    <row r="601" spans="1:12" x14ac:dyDescent="0.25">
      <c r="A601" s="4"/>
      <c r="B601" s="6"/>
      <c r="C601" s="4"/>
      <c r="D601" s="6">
        <v>150</v>
      </c>
      <c r="E601" s="6">
        <v>414</v>
      </c>
      <c r="F601" s="9" t="s">
        <v>13</v>
      </c>
      <c r="G601" s="240"/>
      <c r="H601" s="240"/>
      <c r="I601" s="76" t="str">
        <f t="shared" si="61"/>
        <v/>
      </c>
      <c r="J601" s="6">
        <f>H601-G601</f>
        <v>0</v>
      </c>
      <c r="K601" s="10"/>
      <c r="L601" s="10"/>
    </row>
    <row r="602" spans="1:12" ht="27.75" thickBot="1" x14ac:dyDescent="0.3">
      <c r="A602" s="38"/>
      <c r="B602" s="33"/>
      <c r="C602" s="38"/>
      <c r="D602" s="33">
        <v>151</v>
      </c>
      <c r="E602" s="33">
        <v>416</v>
      </c>
      <c r="F602" s="34" t="s">
        <v>15</v>
      </c>
      <c r="G602" s="243"/>
      <c r="H602" s="243"/>
      <c r="I602" s="78" t="str">
        <f t="shared" si="61"/>
        <v/>
      </c>
      <c r="J602" s="33">
        <f>H602-G602</f>
        <v>0</v>
      </c>
      <c r="K602" s="10"/>
      <c r="L602" s="10"/>
    </row>
    <row r="603" spans="1:12" ht="27" x14ac:dyDescent="0.25">
      <c r="A603" s="122"/>
      <c r="B603" s="149"/>
      <c r="C603" s="122"/>
      <c r="D603" s="149"/>
      <c r="E603" s="149"/>
      <c r="F603" s="150" t="s">
        <v>142</v>
      </c>
      <c r="G603" s="246"/>
      <c r="H603" s="246"/>
      <c r="I603" s="115" t="str">
        <f t="shared" si="61"/>
        <v/>
      </c>
      <c r="J603" s="149"/>
      <c r="K603" s="10"/>
      <c r="L603" s="10"/>
    </row>
    <row r="604" spans="1:12" s="37" customFormat="1" x14ac:dyDescent="0.25">
      <c r="A604" s="28"/>
      <c r="B604" s="28"/>
      <c r="C604" s="28"/>
      <c r="D604" s="28"/>
      <c r="E604" s="35" t="s">
        <v>154</v>
      </c>
      <c r="F604" s="123" t="s">
        <v>21</v>
      </c>
      <c r="G604" s="240"/>
      <c r="H604" s="240"/>
      <c r="I604" s="76" t="str">
        <f t="shared" ref="I604:I616" si="68">IF(OR(ISBLANK(G604),G604=0),"",H604/G604)</f>
        <v/>
      </c>
      <c r="J604" s="6">
        <f t="shared" ref="J604:J616" si="69">H604-G604</f>
        <v>0</v>
      </c>
      <c r="K604" s="10"/>
      <c r="L604" s="10"/>
    </row>
    <row r="605" spans="1:12" s="37" customFormat="1" x14ac:dyDescent="0.25">
      <c r="A605" s="28"/>
      <c r="B605" s="28"/>
      <c r="C605" s="28"/>
      <c r="D605" s="28"/>
      <c r="E605" s="35" t="s">
        <v>161</v>
      </c>
      <c r="F605" s="123" t="s">
        <v>60</v>
      </c>
      <c r="G605" s="240"/>
      <c r="H605" s="240"/>
      <c r="I605" s="76" t="str">
        <f t="shared" si="68"/>
        <v/>
      </c>
      <c r="J605" s="6">
        <f t="shared" si="69"/>
        <v>0</v>
      </c>
      <c r="K605" s="10"/>
      <c r="L605" s="10"/>
    </row>
    <row r="606" spans="1:12" s="37" customFormat="1" x14ac:dyDescent="0.25">
      <c r="A606" s="28"/>
      <c r="B606" s="28"/>
      <c r="C606" s="28"/>
      <c r="D606" s="28"/>
      <c r="E606" s="35" t="s">
        <v>284</v>
      </c>
      <c r="F606" s="123" t="s">
        <v>292</v>
      </c>
      <c r="G606" s="240"/>
      <c r="H606" s="240"/>
      <c r="I606" s="76" t="str">
        <f t="shared" si="68"/>
        <v/>
      </c>
      <c r="J606" s="6">
        <f t="shared" si="69"/>
        <v>0</v>
      </c>
      <c r="K606" s="10"/>
      <c r="L606" s="10"/>
    </row>
    <row r="607" spans="1:12" s="37" customFormat="1" x14ac:dyDescent="0.25">
      <c r="A607" s="28"/>
      <c r="B607" s="28"/>
      <c r="C607" s="28"/>
      <c r="D607" s="28"/>
      <c r="E607" s="35" t="s">
        <v>159</v>
      </c>
      <c r="F607" s="123" t="s">
        <v>45</v>
      </c>
      <c r="G607" s="240"/>
      <c r="H607" s="240"/>
      <c r="I607" s="76" t="str">
        <f t="shared" si="68"/>
        <v/>
      </c>
      <c r="J607" s="6">
        <f t="shared" si="69"/>
        <v>0</v>
      </c>
      <c r="K607" s="10"/>
      <c r="L607" s="10"/>
    </row>
    <row r="608" spans="1:12" s="37" customFormat="1" x14ac:dyDescent="0.25">
      <c r="A608" s="28"/>
      <c r="B608" s="28"/>
      <c r="C608" s="28"/>
      <c r="D608" s="28"/>
      <c r="E608" s="35" t="s">
        <v>160</v>
      </c>
      <c r="F608" s="123" t="s">
        <v>46</v>
      </c>
      <c r="G608" s="240"/>
      <c r="H608" s="240"/>
      <c r="I608" s="76" t="str">
        <f t="shared" si="68"/>
        <v/>
      </c>
      <c r="J608" s="6">
        <f t="shared" si="69"/>
        <v>0</v>
      </c>
      <c r="K608" s="10"/>
      <c r="L608" s="10"/>
    </row>
    <row r="609" spans="1:12" s="37" customFormat="1" ht="27" x14ac:dyDescent="0.25">
      <c r="A609" s="28"/>
      <c r="B609" s="28"/>
      <c r="C609" s="28"/>
      <c r="D609" s="28"/>
      <c r="E609" s="35" t="s">
        <v>162</v>
      </c>
      <c r="F609" s="123" t="s">
        <v>61</v>
      </c>
      <c r="G609" s="240"/>
      <c r="H609" s="240"/>
      <c r="I609" s="76" t="str">
        <f t="shared" si="68"/>
        <v/>
      </c>
      <c r="J609" s="6">
        <f t="shared" si="69"/>
        <v>0</v>
      </c>
      <c r="K609" s="10"/>
      <c r="L609" s="10"/>
    </row>
    <row r="610" spans="1:12" s="37" customFormat="1" ht="27" x14ac:dyDescent="0.25">
      <c r="A610" s="28"/>
      <c r="B610" s="28"/>
      <c r="C610" s="28"/>
      <c r="D610" s="28"/>
      <c r="E610" s="35" t="s">
        <v>285</v>
      </c>
      <c r="F610" s="123" t="s">
        <v>293</v>
      </c>
      <c r="G610" s="240"/>
      <c r="H610" s="240"/>
      <c r="I610" s="76" t="str">
        <f t="shared" si="68"/>
        <v/>
      </c>
      <c r="J610" s="6">
        <f t="shared" si="69"/>
        <v>0</v>
      </c>
      <c r="K610" s="10"/>
      <c r="L610" s="10"/>
    </row>
    <row r="611" spans="1:12" s="37" customFormat="1" x14ac:dyDescent="0.25">
      <c r="A611" s="28"/>
      <c r="B611" s="28"/>
      <c r="C611" s="28"/>
      <c r="D611" s="28"/>
      <c r="E611" s="35" t="s">
        <v>286</v>
      </c>
      <c r="F611" s="123" t="s">
        <v>47</v>
      </c>
      <c r="G611" s="240"/>
      <c r="H611" s="240"/>
      <c r="I611" s="76" t="str">
        <f t="shared" si="68"/>
        <v/>
      </c>
      <c r="J611" s="6">
        <f t="shared" si="69"/>
        <v>0</v>
      </c>
      <c r="K611" s="10"/>
      <c r="L611" s="10"/>
    </row>
    <row r="612" spans="1:12" s="37" customFormat="1" x14ac:dyDescent="0.25">
      <c r="A612" s="28"/>
      <c r="B612" s="28"/>
      <c r="C612" s="28"/>
      <c r="D612" s="28"/>
      <c r="E612" s="35" t="s">
        <v>287</v>
      </c>
      <c r="F612" s="123" t="s">
        <v>294</v>
      </c>
      <c r="G612" s="240"/>
      <c r="H612" s="240"/>
      <c r="I612" s="76" t="str">
        <f t="shared" si="68"/>
        <v/>
      </c>
      <c r="J612" s="6">
        <f t="shared" si="69"/>
        <v>0</v>
      </c>
      <c r="K612" s="10"/>
      <c r="L612" s="10"/>
    </row>
    <row r="613" spans="1:12" s="37" customFormat="1" ht="27" x14ac:dyDescent="0.25">
      <c r="A613" s="28"/>
      <c r="B613" s="28"/>
      <c r="C613" s="28"/>
      <c r="D613" s="28"/>
      <c r="E613" s="35" t="s">
        <v>288</v>
      </c>
      <c r="F613" s="123" t="s">
        <v>295</v>
      </c>
      <c r="G613" s="240"/>
      <c r="H613" s="240"/>
      <c r="I613" s="76" t="str">
        <f t="shared" si="68"/>
        <v/>
      </c>
      <c r="J613" s="6">
        <f t="shared" si="69"/>
        <v>0</v>
      </c>
      <c r="K613" s="10"/>
      <c r="L613" s="10"/>
    </row>
    <row r="614" spans="1:12" s="37" customFormat="1" ht="27" x14ac:dyDescent="0.25">
      <c r="A614" s="28"/>
      <c r="B614" s="28"/>
      <c r="C614" s="28"/>
      <c r="D614" s="28"/>
      <c r="E614" s="35" t="s">
        <v>289</v>
      </c>
      <c r="F614" s="123" t="s">
        <v>62</v>
      </c>
      <c r="G614" s="240"/>
      <c r="H614" s="240"/>
      <c r="I614" s="76" t="str">
        <f t="shared" si="68"/>
        <v/>
      </c>
      <c r="J614" s="6">
        <f t="shared" si="69"/>
        <v>0</v>
      </c>
      <c r="K614" s="10"/>
      <c r="L614" s="10"/>
    </row>
    <row r="615" spans="1:12" s="37" customFormat="1" ht="27" x14ac:dyDescent="0.25">
      <c r="A615" s="28"/>
      <c r="B615" s="28"/>
      <c r="C615" s="28"/>
      <c r="D615" s="28"/>
      <c r="E615" s="35" t="s">
        <v>290</v>
      </c>
      <c r="F615" s="123" t="s">
        <v>296</v>
      </c>
      <c r="G615" s="240"/>
      <c r="H615" s="240"/>
      <c r="I615" s="76" t="str">
        <f t="shared" si="68"/>
        <v/>
      </c>
      <c r="J615" s="6">
        <f t="shared" si="69"/>
        <v>0</v>
      </c>
      <c r="K615" s="10"/>
      <c r="L615" s="10"/>
    </row>
    <row r="616" spans="1:12" s="37" customFormat="1" ht="27.75" thickBot="1" x14ac:dyDescent="0.3">
      <c r="A616" s="34"/>
      <c r="B616" s="34"/>
      <c r="C616" s="34"/>
      <c r="D616" s="34"/>
      <c r="E616" s="124" t="s">
        <v>291</v>
      </c>
      <c r="F616" s="125" t="s">
        <v>297</v>
      </c>
      <c r="G616" s="243"/>
      <c r="H616" s="243"/>
      <c r="I616" s="78" t="str">
        <f t="shared" si="68"/>
        <v/>
      </c>
      <c r="J616" s="33">
        <f t="shared" si="69"/>
        <v>0</v>
      </c>
      <c r="K616" s="10"/>
      <c r="L616" s="10"/>
    </row>
    <row r="617" spans="1:12" ht="15.75" thickBot="1" x14ac:dyDescent="0.3">
      <c r="A617" s="53"/>
      <c r="B617" s="48"/>
      <c r="C617" s="50"/>
      <c r="D617" s="48"/>
      <c r="E617" s="51"/>
      <c r="F617" s="49" t="s">
        <v>143</v>
      </c>
      <c r="G617" s="50">
        <f>SUM(G604:G616)</f>
        <v>0</v>
      </c>
      <c r="H617" s="50">
        <f>SUM(H604:H616)</f>
        <v>0</v>
      </c>
      <c r="I617" s="84" t="str">
        <f t="shared" si="61"/>
        <v/>
      </c>
      <c r="J617" s="56">
        <f>H617-G617</f>
        <v>0</v>
      </c>
      <c r="K617" s="13"/>
      <c r="L617" s="13"/>
    </row>
    <row r="618" spans="1:12" x14ac:dyDescent="0.25">
      <c r="A618" s="122"/>
      <c r="B618" s="149"/>
      <c r="C618" s="122"/>
      <c r="D618" s="149"/>
      <c r="E618" s="151"/>
      <c r="F618" s="150" t="s">
        <v>144</v>
      </c>
      <c r="G618" s="122"/>
      <c r="H618" s="122"/>
      <c r="I618" s="149"/>
      <c r="J618" s="149"/>
      <c r="K618" s="13"/>
      <c r="L618" s="13"/>
    </row>
    <row r="619" spans="1:12" s="37" customFormat="1" x14ac:dyDescent="0.25">
      <c r="A619" s="138"/>
      <c r="B619" s="138"/>
      <c r="C619" s="138"/>
      <c r="D619" s="138"/>
      <c r="E619" s="139" t="s">
        <v>154</v>
      </c>
      <c r="F619" s="140" t="s">
        <v>21</v>
      </c>
      <c r="G619" s="141">
        <f>G604</f>
        <v>0</v>
      </c>
      <c r="H619" s="141">
        <f>H604</f>
        <v>0</v>
      </c>
      <c r="I619" s="142" t="str">
        <f t="shared" ref="I619:I631" si="70">IF(OR(ISBLANK(G619),G619=0),"",H619/G619)</f>
        <v/>
      </c>
      <c r="J619" s="141">
        <f t="shared" ref="J619:J631" si="71">H619-G619</f>
        <v>0</v>
      </c>
      <c r="K619" s="10"/>
      <c r="L619" s="10"/>
    </row>
    <row r="620" spans="1:12" s="37" customFormat="1" x14ac:dyDescent="0.25">
      <c r="A620" s="138"/>
      <c r="B620" s="138"/>
      <c r="C620" s="138"/>
      <c r="D620" s="138"/>
      <c r="E620" s="139" t="s">
        <v>161</v>
      </c>
      <c r="F620" s="140" t="s">
        <v>60</v>
      </c>
      <c r="G620" s="141">
        <f t="shared" ref="G620:H631" si="72">G605</f>
        <v>0</v>
      </c>
      <c r="H620" s="141">
        <f t="shared" si="72"/>
        <v>0</v>
      </c>
      <c r="I620" s="142" t="str">
        <f t="shared" si="70"/>
        <v/>
      </c>
      <c r="J620" s="141">
        <f t="shared" si="71"/>
        <v>0</v>
      </c>
      <c r="K620" s="10"/>
      <c r="L620" s="10"/>
    </row>
    <row r="621" spans="1:12" s="37" customFormat="1" x14ac:dyDescent="0.25">
      <c r="A621" s="138"/>
      <c r="B621" s="138"/>
      <c r="C621" s="138"/>
      <c r="D621" s="138"/>
      <c r="E621" s="139" t="s">
        <v>284</v>
      </c>
      <c r="F621" s="140" t="s">
        <v>292</v>
      </c>
      <c r="G621" s="141">
        <f t="shared" si="72"/>
        <v>0</v>
      </c>
      <c r="H621" s="141">
        <f t="shared" si="72"/>
        <v>0</v>
      </c>
      <c r="I621" s="142" t="str">
        <f t="shared" si="70"/>
        <v/>
      </c>
      <c r="J621" s="141">
        <f t="shared" si="71"/>
        <v>0</v>
      </c>
      <c r="K621" s="10"/>
      <c r="L621" s="10"/>
    </row>
    <row r="622" spans="1:12" s="37" customFormat="1" x14ac:dyDescent="0.25">
      <c r="A622" s="138"/>
      <c r="B622" s="138"/>
      <c r="C622" s="138"/>
      <c r="D622" s="138"/>
      <c r="E622" s="139" t="s">
        <v>159</v>
      </c>
      <c r="F622" s="140" t="s">
        <v>45</v>
      </c>
      <c r="G622" s="141">
        <f t="shared" si="72"/>
        <v>0</v>
      </c>
      <c r="H622" s="141">
        <f t="shared" si="72"/>
        <v>0</v>
      </c>
      <c r="I622" s="142" t="str">
        <f t="shared" si="70"/>
        <v/>
      </c>
      <c r="J622" s="141">
        <f t="shared" si="71"/>
        <v>0</v>
      </c>
      <c r="K622" s="10"/>
      <c r="L622" s="10"/>
    </row>
    <row r="623" spans="1:12" s="37" customFormat="1" x14ac:dyDescent="0.25">
      <c r="A623" s="138"/>
      <c r="B623" s="138"/>
      <c r="C623" s="138"/>
      <c r="D623" s="138"/>
      <c r="E623" s="139" t="s">
        <v>160</v>
      </c>
      <c r="F623" s="140" t="s">
        <v>46</v>
      </c>
      <c r="G623" s="141">
        <f t="shared" si="72"/>
        <v>0</v>
      </c>
      <c r="H623" s="141">
        <f t="shared" si="72"/>
        <v>0</v>
      </c>
      <c r="I623" s="142" t="str">
        <f t="shared" si="70"/>
        <v/>
      </c>
      <c r="J623" s="141">
        <f t="shared" si="71"/>
        <v>0</v>
      </c>
      <c r="K623" s="10"/>
      <c r="L623" s="10"/>
    </row>
    <row r="624" spans="1:12" s="37" customFormat="1" ht="27" x14ac:dyDescent="0.25">
      <c r="A624" s="138"/>
      <c r="B624" s="138"/>
      <c r="C624" s="138"/>
      <c r="D624" s="138"/>
      <c r="E624" s="139" t="s">
        <v>162</v>
      </c>
      <c r="F624" s="140" t="s">
        <v>61</v>
      </c>
      <c r="G624" s="141">
        <f t="shared" si="72"/>
        <v>0</v>
      </c>
      <c r="H624" s="141">
        <f t="shared" si="72"/>
        <v>0</v>
      </c>
      <c r="I624" s="142" t="str">
        <f t="shared" si="70"/>
        <v/>
      </c>
      <c r="J624" s="141">
        <f t="shared" si="71"/>
        <v>0</v>
      </c>
      <c r="K624" s="10"/>
      <c r="L624" s="10"/>
    </row>
    <row r="625" spans="1:12" s="37" customFormat="1" ht="27" x14ac:dyDescent="0.25">
      <c r="A625" s="138"/>
      <c r="B625" s="138"/>
      <c r="C625" s="138"/>
      <c r="D625" s="138"/>
      <c r="E625" s="139" t="s">
        <v>285</v>
      </c>
      <c r="F625" s="140" t="s">
        <v>293</v>
      </c>
      <c r="G625" s="141">
        <f t="shared" si="72"/>
        <v>0</v>
      </c>
      <c r="H625" s="141">
        <f t="shared" si="72"/>
        <v>0</v>
      </c>
      <c r="I625" s="142" t="str">
        <f t="shared" si="70"/>
        <v/>
      </c>
      <c r="J625" s="141">
        <f t="shared" si="71"/>
        <v>0</v>
      </c>
      <c r="K625" s="10"/>
      <c r="L625" s="10"/>
    </row>
    <row r="626" spans="1:12" s="37" customFormat="1" x14ac:dyDescent="0.25">
      <c r="A626" s="138"/>
      <c r="B626" s="138"/>
      <c r="C626" s="138"/>
      <c r="D626" s="138"/>
      <c r="E626" s="139" t="s">
        <v>286</v>
      </c>
      <c r="F626" s="140" t="s">
        <v>47</v>
      </c>
      <c r="G626" s="141">
        <f t="shared" si="72"/>
        <v>0</v>
      </c>
      <c r="H626" s="141">
        <f t="shared" si="72"/>
        <v>0</v>
      </c>
      <c r="I626" s="142" t="str">
        <f t="shared" si="70"/>
        <v/>
      </c>
      <c r="J626" s="141">
        <f t="shared" si="71"/>
        <v>0</v>
      </c>
      <c r="K626" s="10"/>
      <c r="L626" s="10"/>
    </row>
    <row r="627" spans="1:12" s="37" customFormat="1" x14ac:dyDescent="0.25">
      <c r="A627" s="138"/>
      <c r="B627" s="138"/>
      <c r="C627" s="138"/>
      <c r="D627" s="138"/>
      <c r="E627" s="139" t="s">
        <v>287</v>
      </c>
      <c r="F627" s="140" t="s">
        <v>294</v>
      </c>
      <c r="G627" s="141">
        <f t="shared" si="72"/>
        <v>0</v>
      </c>
      <c r="H627" s="141">
        <f t="shared" si="72"/>
        <v>0</v>
      </c>
      <c r="I627" s="142" t="str">
        <f t="shared" si="70"/>
        <v/>
      </c>
      <c r="J627" s="141">
        <f t="shared" si="71"/>
        <v>0</v>
      </c>
      <c r="K627" s="10"/>
      <c r="L627" s="10"/>
    </row>
    <row r="628" spans="1:12" s="37" customFormat="1" ht="27" x14ac:dyDescent="0.25">
      <c r="A628" s="138"/>
      <c r="B628" s="138"/>
      <c r="C628" s="138"/>
      <c r="D628" s="138"/>
      <c r="E628" s="139" t="s">
        <v>288</v>
      </c>
      <c r="F628" s="140" t="s">
        <v>295</v>
      </c>
      <c r="G628" s="141">
        <f t="shared" si="72"/>
        <v>0</v>
      </c>
      <c r="H628" s="141">
        <f t="shared" si="72"/>
        <v>0</v>
      </c>
      <c r="I628" s="142" t="str">
        <f t="shared" si="70"/>
        <v/>
      </c>
      <c r="J628" s="141">
        <f t="shared" si="71"/>
        <v>0</v>
      </c>
      <c r="K628" s="10"/>
      <c r="L628" s="10"/>
    </row>
    <row r="629" spans="1:12" s="37" customFormat="1" ht="27" x14ac:dyDescent="0.25">
      <c r="A629" s="138"/>
      <c r="B629" s="138"/>
      <c r="C629" s="138"/>
      <c r="D629" s="138"/>
      <c r="E629" s="139" t="s">
        <v>289</v>
      </c>
      <c r="F629" s="140" t="s">
        <v>62</v>
      </c>
      <c r="G629" s="141">
        <f t="shared" si="72"/>
        <v>0</v>
      </c>
      <c r="H629" s="141">
        <f t="shared" si="72"/>
        <v>0</v>
      </c>
      <c r="I629" s="142" t="str">
        <f t="shared" si="70"/>
        <v/>
      </c>
      <c r="J629" s="141">
        <f t="shared" si="71"/>
        <v>0</v>
      </c>
      <c r="K629" s="10"/>
      <c r="L629" s="10"/>
    </row>
    <row r="630" spans="1:12" s="37" customFormat="1" ht="27" x14ac:dyDescent="0.25">
      <c r="A630" s="138"/>
      <c r="B630" s="138"/>
      <c r="C630" s="138"/>
      <c r="D630" s="138"/>
      <c r="E630" s="139" t="s">
        <v>290</v>
      </c>
      <c r="F630" s="140" t="s">
        <v>296</v>
      </c>
      <c r="G630" s="141">
        <f t="shared" si="72"/>
        <v>0</v>
      </c>
      <c r="H630" s="141">
        <f t="shared" si="72"/>
        <v>0</v>
      </c>
      <c r="I630" s="142" t="str">
        <f t="shared" si="70"/>
        <v/>
      </c>
      <c r="J630" s="141">
        <f t="shared" si="71"/>
        <v>0</v>
      </c>
      <c r="K630" s="10"/>
      <c r="L630" s="10"/>
    </row>
    <row r="631" spans="1:12" s="37" customFormat="1" ht="27.75" thickBot="1" x14ac:dyDescent="0.3">
      <c r="A631" s="143"/>
      <c r="B631" s="143"/>
      <c r="C631" s="143"/>
      <c r="D631" s="143"/>
      <c r="E631" s="144" t="s">
        <v>291</v>
      </c>
      <c r="F631" s="145" t="s">
        <v>297</v>
      </c>
      <c r="G631" s="141">
        <f t="shared" si="72"/>
        <v>0</v>
      </c>
      <c r="H631" s="141">
        <f t="shared" si="72"/>
        <v>0</v>
      </c>
      <c r="I631" s="147" t="str">
        <f t="shared" si="70"/>
        <v/>
      </c>
      <c r="J631" s="146">
        <f t="shared" si="71"/>
        <v>0</v>
      </c>
      <c r="K631" s="10"/>
      <c r="L631" s="10"/>
    </row>
    <row r="632" spans="1:12" ht="15.75" thickBot="1" x14ac:dyDescent="0.3">
      <c r="A632" s="58"/>
      <c r="B632" s="59"/>
      <c r="C632" s="60"/>
      <c r="D632" s="59"/>
      <c r="E632" s="61"/>
      <c r="F632" s="62" t="s">
        <v>145</v>
      </c>
      <c r="G632" s="60">
        <f>SUM(G619:G631)</f>
        <v>0</v>
      </c>
      <c r="H632" s="60">
        <f>SUM(H619:H631)</f>
        <v>0</v>
      </c>
      <c r="I632" s="60" t="str">
        <f>IF(OR(ISBLANK(G632),G632=0),"",H632/G632)</f>
        <v/>
      </c>
      <c r="J632" s="60">
        <f>H632-G632</f>
        <v>0</v>
      </c>
      <c r="K632" s="13"/>
      <c r="L632" s="13"/>
    </row>
    <row r="633" spans="1:12" ht="27" x14ac:dyDescent="0.25">
      <c r="A633" s="149"/>
      <c r="B633" s="149"/>
      <c r="C633" s="149"/>
      <c r="D633" s="149"/>
      <c r="E633" s="151"/>
      <c r="F633" s="150" t="s">
        <v>146</v>
      </c>
      <c r="G633" s="122"/>
      <c r="H633" s="122"/>
      <c r="I633" s="115" t="str">
        <f t="shared" si="61"/>
        <v/>
      </c>
      <c r="J633" s="149"/>
      <c r="K633" s="13"/>
      <c r="L633" s="13"/>
    </row>
    <row r="634" spans="1:12" s="37" customFormat="1" x14ac:dyDescent="0.25">
      <c r="A634" s="156"/>
      <c r="B634" s="156"/>
      <c r="C634" s="156"/>
      <c r="D634" s="156"/>
      <c r="E634" s="157" t="s">
        <v>154</v>
      </c>
      <c r="F634" s="158" t="s">
        <v>21</v>
      </c>
      <c r="G634" s="159">
        <f t="shared" ref="G634:H646" si="73">G619+G582+G77+G33</f>
        <v>0</v>
      </c>
      <c r="H634" s="159">
        <f t="shared" si="73"/>
        <v>0</v>
      </c>
      <c r="I634" s="160" t="str">
        <f t="shared" si="61"/>
        <v/>
      </c>
      <c r="J634" s="159">
        <f t="shared" ref="J634:J646" si="74">H634-G634</f>
        <v>0</v>
      </c>
      <c r="K634" s="10"/>
      <c r="L634" s="10"/>
    </row>
    <row r="635" spans="1:12" s="37" customFormat="1" x14ac:dyDescent="0.25">
      <c r="A635" s="156"/>
      <c r="B635" s="156"/>
      <c r="C635" s="156"/>
      <c r="D635" s="156"/>
      <c r="E635" s="157" t="s">
        <v>161</v>
      </c>
      <c r="F635" s="158" t="s">
        <v>60</v>
      </c>
      <c r="G635" s="159">
        <f t="shared" si="73"/>
        <v>0</v>
      </c>
      <c r="H635" s="159">
        <f t="shared" si="73"/>
        <v>0</v>
      </c>
      <c r="I635" s="160" t="str">
        <f t="shared" si="61"/>
        <v/>
      </c>
      <c r="J635" s="159">
        <f t="shared" si="74"/>
        <v>0</v>
      </c>
      <c r="K635" s="10"/>
      <c r="L635" s="10"/>
    </row>
    <row r="636" spans="1:12" s="37" customFormat="1" x14ac:dyDescent="0.25">
      <c r="A636" s="156"/>
      <c r="B636" s="156"/>
      <c r="C636" s="156"/>
      <c r="D636" s="156"/>
      <c r="E636" s="157" t="s">
        <v>284</v>
      </c>
      <c r="F636" s="158" t="s">
        <v>292</v>
      </c>
      <c r="G636" s="159">
        <f t="shared" si="73"/>
        <v>0</v>
      </c>
      <c r="H636" s="159">
        <f t="shared" si="73"/>
        <v>0</v>
      </c>
      <c r="I636" s="160" t="str">
        <f t="shared" si="61"/>
        <v/>
      </c>
      <c r="J636" s="159">
        <f t="shared" si="74"/>
        <v>0</v>
      </c>
      <c r="K636" s="10"/>
      <c r="L636" s="10"/>
    </row>
    <row r="637" spans="1:12" s="37" customFormat="1" x14ac:dyDescent="0.25">
      <c r="A637" s="156"/>
      <c r="B637" s="156"/>
      <c r="C637" s="156"/>
      <c r="D637" s="156"/>
      <c r="E637" s="157" t="s">
        <v>159</v>
      </c>
      <c r="F637" s="158" t="s">
        <v>45</v>
      </c>
      <c r="G637" s="159">
        <f t="shared" si="73"/>
        <v>0</v>
      </c>
      <c r="H637" s="159">
        <f t="shared" si="73"/>
        <v>0</v>
      </c>
      <c r="I637" s="160" t="str">
        <f t="shared" si="61"/>
        <v/>
      </c>
      <c r="J637" s="159">
        <f t="shared" si="74"/>
        <v>0</v>
      </c>
      <c r="K637" s="10"/>
      <c r="L637" s="10"/>
    </row>
    <row r="638" spans="1:12" s="37" customFormat="1" x14ac:dyDescent="0.25">
      <c r="A638" s="156"/>
      <c r="B638" s="156"/>
      <c r="C638" s="156"/>
      <c r="D638" s="156"/>
      <c r="E638" s="157" t="s">
        <v>160</v>
      </c>
      <c r="F638" s="158" t="s">
        <v>46</v>
      </c>
      <c r="G638" s="159">
        <f t="shared" si="73"/>
        <v>0</v>
      </c>
      <c r="H638" s="159">
        <f t="shared" si="73"/>
        <v>0</v>
      </c>
      <c r="I638" s="160" t="str">
        <f t="shared" si="61"/>
        <v/>
      </c>
      <c r="J638" s="159">
        <f t="shared" si="74"/>
        <v>0</v>
      </c>
      <c r="K638" s="10"/>
      <c r="L638" s="10"/>
    </row>
    <row r="639" spans="1:12" s="37" customFormat="1" ht="27" x14ac:dyDescent="0.25">
      <c r="A639" s="156"/>
      <c r="B639" s="156"/>
      <c r="C639" s="156"/>
      <c r="D639" s="156"/>
      <c r="E639" s="157" t="s">
        <v>162</v>
      </c>
      <c r="F639" s="158" t="s">
        <v>61</v>
      </c>
      <c r="G639" s="159">
        <f t="shared" si="73"/>
        <v>0</v>
      </c>
      <c r="H639" s="159">
        <f t="shared" si="73"/>
        <v>0</v>
      </c>
      <c r="I639" s="160" t="str">
        <f t="shared" si="61"/>
        <v/>
      </c>
      <c r="J639" s="159">
        <f t="shared" si="74"/>
        <v>0</v>
      </c>
      <c r="K639" s="10"/>
      <c r="L639" s="10"/>
    </row>
    <row r="640" spans="1:12" s="37" customFormat="1" ht="27" x14ac:dyDescent="0.25">
      <c r="A640" s="156"/>
      <c r="B640" s="156"/>
      <c r="C640" s="156"/>
      <c r="D640" s="156"/>
      <c r="E640" s="157" t="s">
        <v>285</v>
      </c>
      <c r="F640" s="158" t="s">
        <v>293</v>
      </c>
      <c r="G640" s="159">
        <f t="shared" si="73"/>
        <v>0</v>
      </c>
      <c r="H640" s="159">
        <f t="shared" si="73"/>
        <v>0</v>
      </c>
      <c r="I640" s="160" t="str">
        <f t="shared" si="61"/>
        <v/>
      </c>
      <c r="J640" s="159">
        <f t="shared" si="74"/>
        <v>0</v>
      </c>
      <c r="K640" s="10"/>
      <c r="L640" s="10"/>
    </row>
    <row r="641" spans="1:12" s="37" customFormat="1" x14ac:dyDescent="0.25">
      <c r="A641" s="156"/>
      <c r="B641" s="156"/>
      <c r="C641" s="156"/>
      <c r="D641" s="156"/>
      <c r="E641" s="157" t="s">
        <v>286</v>
      </c>
      <c r="F641" s="158" t="s">
        <v>47</v>
      </c>
      <c r="G641" s="159">
        <f t="shared" si="73"/>
        <v>0</v>
      </c>
      <c r="H641" s="159">
        <f t="shared" si="73"/>
        <v>0</v>
      </c>
      <c r="I641" s="160" t="str">
        <f t="shared" si="61"/>
        <v/>
      </c>
      <c r="J641" s="159">
        <f t="shared" si="74"/>
        <v>0</v>
      </c>
      <c r="K641" s="10"/>
      <c r="L641" s="10"/>
    </row>
    <row r="642" spans="1:12" s="37" customFormat="1" x14ac:dyDescent="0.25">
      <c r="A642" s="156"/>
      <c r="B642" s="156"/>
      <c r="C642" s="156"/>
      <c r="D642" s="156"/>
      <c r="E642" s="157" t="s">
        <v>287</v>
      </c>
      <c r="F642" s="158" t="s">
        <v>294</v>
      </c>
      <c r="G642" s="159">
        <f t="shared" si="73"/>
        <v>0</v>
      </c>
      <c r="H642" s="159">
        <f t="shared" si="73"/>
        <v>0</v>
      </c>
      <c r="I642" s="160" t="str">
        <f t="shared" si="61"/>
        <v/>
      </c>
      <c r="J642" s="159">
        <f t="shared" si="74"/>
        <v>0</v>
      </c>
      <c r="K642" s="10"/>
      <c r="L642" s="10"/>
    </row>
    <row r="643" spans="1:12" s="37" customFormat="1" ht="27" x14ac:dyDescent="0.25">
      <c r="A643" s="156"/>
      <c r="B643" s="156"/>
      <c r="C643" s="156"/>
      <c r="D643" s="156"/>
      <c r="E643" s="157" t="s">
        <v>288</v>
      </c>
      <c r="F643" s="158" t="s">
        <v>295</v>
      </c>
      <c r="G643" s="159">
        <f t="shared" si="73"/>
        <v>0</v>
      </c>
      <c r="H643" s="159">
        <f t="shared" si="73"/>
        <v>0</v>
      </c>
      <c r="I643" s="160" t="str">
        <f t="shared" si="61"/>
        <v/>
      </c>
      <c r="J643" s="159">
        <f t="shared" si="74"/>
        <v>0</v>
      </c>
      <c r="K643" s="10"/>
      <c r="L643" s="10"/>
    </row>
    <row r="644" spans="1:12" s="37" customFormat="1" ht="27" x14ac:dyDescent="0.25">
      <c r="A644" s="156"/>
      <c r="B644" s="156"/>
      <c r="C644" s="156"/>
      <c r="D644" s="156"/>
      <c r="E644" s="157" t="s">
        <v>289</v>
      </c>
      <c r="F644" s="158" t="s">
        <v>62</v>
      </c>
      <c r="G644" s="159">
        <f t="shared" si="73"/>
        <v>0</v>
      </c>
      <c r="H644" s="159">
        <f t="shared" si="73"/>
        <v>0</v>
      </c>
      <c r="I644" s="160" t="str">
        <f t="shared" si="61"/>
        <v/>
      </c>
      <c r="J644" s="159">
        <f t="shared" si="74"/>
        <v>0</v>
      </c>
      <c r="K644" s="10"/>
      <c r="L644" s="10"/>
    </row>
    <row r="645" spans="1:12" s="37" customFormat="1" ht="27" x14ac:dyDescent="0.25">
      <c r="A645" s="156"/>
      <c r="B645" s="156"/>
      <c r="C645" s="156"/>
      <c r="D645" s="156"/>
      <c r="E645" s="157" t="s">
        <v>290</v>
      </c>
      <c r="F645" s="158" t="s">
        <v>296</v>
      </c>
      <c r="G645" s="159">
        <f t="shared" si="73"/>
        <v>0</v>
      </c>
      <c r="H645" s="159">
        <f t="shared" si="73"/>
        <v>0</v>
      </c>
      <c r="I645" s="160" t="str">
        <f t="shared" si="61"/>
        <v/>
      </c>
      <c r="J645" s="159">
        <f t="shared" si="74"/>
        <v>0</v>
      </c>
      <c r="K645" s="10"/>
      <c r="L645" s="10"/>
    </row>
    <row r="646" spans="1:12" s="37" customFormat="1" ht="27.75" thickBot="1" x14ac:dyDescent="0.3">
      <c r="A646" s="161"/>
      <c r="B646" s="161"/>
      <c r="C646" s="161"/>
      <c r="D646" s="161"/>
      <c r="E646" s="162" t="s">
        <v>291</v>
      </c>
      <c r="F646" s="163" t="s">
        <v>297</v>
      </c>
      <c r="G646" s="159">
        <f t="shared" si="73"/>
        <v>0</v>
      </c>
      <c r="H646" s="159">
        <f t="shared" si="73"/>
        <v>0</v>
      </c>
      <c r="I646" s="165" t="str">
        <f t="shared" si="61"/>
        <v/>
      </c>
      <c r="J646" s="164">
        <f t="shared" si="74"/>
        <v>0</v>
      </c>
      <c r="K646" s="10"/>
      <c r="L646" s="10"/>
    </row>
    <row r="647" spans="1:12" ht="15.75" thickBot="1" x14ac:dyDescent="0.3">
      <c r="A647" s="166"/>
      <c r="B647" s="167"/>
      <c r="C647" s="167"/>
      <c r="D647" s="167"/>
      <c r="E647" s="167"/>
      <c r="F647" s="168" t="s">
        <v>147</v>
      </c>
      <c r="G647" s="169">
        <f>SUM(G634:G646)</f>
        <v>0</v>
      </c>
      <c r="H647" s="169">
        <f>SUM(H634:H646)</f>
        <v>0</v>
      </c>
      <c r="I647" s="170" t="str">
        <f t="shared" si="61"/>
        <v/>
      </c>
      <c r="J647" s="171">
        <f>H647-G647</f>
        <v>0</v>
      </c>
      <c r="K647" s="13"/>
      <c r="L647" s="13"/>
    </row>
    <row r="648" spans="1:12" ht="15.75" thickBot="1" x14ac:dyDescent="0.3">
      <c r="A648" s="57"/>
      <c r="B648" s="55"/>
      <c r="C648" s="55"/>
      <c r="D648" s="55"/>
      <c r="E648" s="55"/>
      <c r="F648" s="54" t="s">
        <v>148</v>
      </c>
      <c r="G648" s="55">
        <f>G647</f>
        <v>0</v>
      </c>
      <c r="H648" s="55">
        <f>H647</f>
        <v>0</v>
      </c>
      <c r="I648" s="82" t="str">
        <f t="shared" si="61"/>
        <v/>
      </c>
      <c r="J648" s="55">
        <f>H648-G648</f>
        <v>0</v>
      </c>
      <c r="K648" s="13"/>
      <c r="L648" s="13"/>
    </row>
    <row r="650" spans="1:12" ht="16.5" customHeight="1" x14ac:dyDescent="0.25">
      <c r="A650" s="280" t="s">
        <v>149</v>
      </c>
      <c r="B650" s="280"/>
      <c r="C650" s="280"/>
      <c r="D650" s="280"/>
      <c r="E650" s="280"/>
      <c r="F650" s="280"/>
    </row>
  </sheetData>
  <sheetProtection password="CA05" sheet="1" formatRows="0" insertRows="0"/>
  <mergeCells count="1">
    <mergeCell ref="A650:F650"/>
  </mergeCells>
  <pageMargins left="0.7" right="0.7" top="0.75" bottom="0.75" header="0.3" footer="0.3"/>
  <pageSetup orientation="portrait" r:id="rId1"/>
  <ignoredErrors>
    <ignoredError sqref="E1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415"/>
  <sheetViews>
    <sheetView tabSelected="1" view="pageBreakPreview" zoomScaleSheetLayoutView="100" workbookViewId="0">
      <selection activeCell="B181" sqref="B181:AL181"/>
    </sheetView>
  </sheetViews>
  <sheetFormatPr defaultRowHeight="15" x14ac:dyDescent="0.25"/>
  <cols>
    <col min="1" max="1" width="2.5703125" style="265" customWidth="1"/>
    <col min="2" max="3" width="2.42578125" style="265" customWidth="1"/>
    <col min="4" max="5" width="2.28515625" style="265" customWidth="1"/>
    <col min="6" max="6" width="2.7109375" style="265" customWidth="1"/>
    <col min="7" max="7" width="1.5703125" style="265" customWidth="1"/>
    <col min="8" max="9" width="2.7109375" style="265" customWidth="1"/>
    <col min="10" max="11" width="2.42578125" style="265" customWidth="1"/>
    <col min="12" max="12" width="2.5703125" style="265" customWidth="1"/>
    <col min="13" max="13" width="3" style="265" customWidth="1"/>
    <col min="14" max="15" width="2.7109375" style="265" customWidth="1"/>
    <col min="16" max="16" width="2.85546875" style="265" customWidth="1"/>
    <col min="17" max="17" width="2.7109375" style="265" customWidth="1"/>
    <col min="18" max="18" width="4.7109375" style="265" customWidth="1"/>
    <col min="19" max="19" width="3.28515625" style="265" customWidth="1"/>
    <col min="20" max="20" width="2.85546875" style="265" customWidth="1"/>
    <col min="21" max="21" width="3" style="265" customWidth="1"/>
    <col min="22" max="22" width="3.85546875" style="265" customWidth="1"/>
    <col min="23" max="24" width="3.28515625" style="265" customWidth="1"/>
    <col min="25" max="25" width="3" style="265" customWidth="1"/>
    <col min="26" max="26" width="3.42578125" style="265" customWidth="1"/>
    <col min="27" max="28" width="3" style="265" customWidth="1"/>
    <col min="29" max="29" width="3.28515625" style="265" customWidth="1"/>
    <col min="30" max="30" width="3.7109375" style="265" customWidth="1"/>
    <col min="31" max="31" width="3.28515625" style="265" customWidth="1"/>
    <col min="32" max="33" width="3" style="265" customWidth="1"/>
    <col min="34" max="34" width="3.42578125" style="265" customWidth="1"/>
    <col min="35" max="36" width="3.28515625" style="265" customWidth="1"/>
    <col min="37" max="37" width="3.42578125" style="265" customWidth="1"/>
    <col min="38" max="38" width="2.140625" style="265" customWidth="1"/>
    <col min="39" max="39" width="3.5703125" style="265" customWidth="1"/>
    <col min="40" max="16384" width="9.140625" style="265"/>
  </cols>
  <sheetData>
    <row r="2" spans="2:38" ht="29.25" customHeight="1" x14ac:dyDescent="0.25">
      <c r="AH2" s="383"/>
      <c r="AI2" s="384"/>
      <c r="AJ2" s="384"/>
      <c r="AK2" s="384"/>
      <c r="AL2" s="384"/>
    </row>
    <row r="3" spans="2:38" ht="15" customHeight="1" x14ac:dyDescent="0.25">
      <c r="B3" s="305" t="s">
        <v>409</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row>
    <row r="4" spans="2:38" ht="32.25" customHeight="1" x14ac:dyDescent="0.25">
      <c r="B4" s="305"/>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row>
    <row r="5" spans="2:38" x14ac:dyDescent="0.25">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row>
    <row r="6" spans="2:38" x14ac:dyDescent="0.25">
      <c r="B6" s="305"/>
      <c r="C6" s="305"/>
      <c r="D6" s="305"/>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305"/>
    </row>
    <row r="7" spans="2:38" x14ac:dyDescent="0.25">
      <c r="B7" s="305"/>
      <c r="C7" s="305"/>
      <c r="D7" s="305"/>
      <c r="E7" s="305"/>
      <c r="F7" s="305"/>
      <c r="G7" s="305"/>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5"/>
      <c r="AL7" s="305"/>
    </row>
    <row r="8" spans="2:38" x14ac:dyDescent="0.25">
      <c r="B8" s="263"/>
      <c r="C8" s="263"/>
      <c r="D8" s="263"/>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row>
    <row r="9" spans="2:38" ht="37.5" customHeight="1" x14ac:dyDescent="0.25">
      <c r="B9" s="263"/>
      <c r="C9" s="263"/>
      <c r="D9" s="263"/>
      <c r="E9" s="263"/>
      <c r="F9" s="263"/>
      <c r="G9" s="263"/>
      <c r="H9" s="263"/>
      <c r="I9" s="263"/>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row>
    <row r="10" spans="2:38" x14ac:dyDescent="0.25">
      <c r="B10" s="266"/>
      <c r="C10" s="266"/>
      <c r="D10" s="266"/>
      <c r="E10" s="266"/>
      <c r="F10" s="266"/>
      <c r="G10" s="266"/>
      <c r="H10" s="266"/>
      <c r="I10" s="266"/>
      <c r="J10" s="266"/>
      <c r="K10" s="266"/>
    </row>
    <row r="11" spans="2:38" x14ac:dyDescent="0.25">
      <c r="B11" s="306" t="s">
        <v>371</v>
      </c>
      <c r="C11" s="306"/>
      <c r="D11" s="306"/>
      <c r="E11" s="306"/>
      <c r="F11" s="306"/>
      <c r="G11" s="306"/>
      <c r="H11" s="306"/>
      <c r="I11" s="306"/>
      <c r="J11" s="306"/>
      <c r="K11" s="306"/>
      <c r="L11" s="306"/>
      <c r="M11" s="306"/>
      <c r="N11" s="306"/>
      <c r="O11" s="306"/>
      <c r="P11" s="306"/>
      <c r="Q11" s="306"/>
      <c r="R11" s="306"/>
      <c r="S11" s="306"/>
      <c r="T11" s="306"/>
      <c r="U11" s="306"/>
      <c r="V11" s="306"/>
      <c r="W11" s="306"/>
      <c r="X11" s="306"/>
      <c r="Y11" s="306"/>
      <c r="Z11" s="306"/>
      <c r="AA11" s="306"/>
      <c r="AB11" s="306"/>
      <c r="AC11" s="306"/>
      <c r="AD11" s="306"/>
      <c r="AE11" s="306"/>
      <c r="AF11" s="306"/>
      <c r="AG11" s="306"/>
      <c r="AH11" s="306"/>
      <c r="AI11" s="306"/>
      <c r="AJ11" s="306"/>
      <c r="AK11" s="306"/>
      <c r="AL11" s="306"/>
    </row>
    <row r="12" spans="2:38" x14ac:dyDescent="0.25">
      <c r="B12" s="306" t="s">
        <v>383</v>
      </c>
      <c r="C12" s="306"/>
      <c r="D12" s="306"/>
      <c r="E12" s="306"/>
      <c r="F12" s="306"/>
      <c r="G12" s="306"/>
      <c r="H12" s="306"/>
      <c r="I12" s="306"/>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K12" s="306"/>
      <c r="AL12" s="306"/>
    </row>
    <row r="13" spans="2:38" x14ac:dyDescent="0.25">
      <c r="B13" s="179"/>
      <c r="C13" s="179"/>
      <c r="D13" s="179"/>
      <c r="E13" s="179"/>
      <c r="F13" s="179"/>
      <c r="G13" s="179"/>
      <c r="H13" s="179"/>
      <c r="I13" s="179"/>
      <c r="J13" s="179"/>
      <c r="K13" s="179"/>
    </row>
    <row r="14" spans="2:38" x14ac:dyDescent="0.25">
      <c r="B14" s="179"/>
      <c r="C14" s="179"/>
      <c r="D14" s="179"/>
      <c r="E14" s="179"/>
      <c r="F14" s="179"/>
      <c r="G14" s="179"/>
      <c r="H14" s="179"/>
      <c r="I14" s="179"/>
      <c r="J14" s="179"/>
      <c r="K14" s="179"/>
    </row>
    <row r="15" spans="2:38" x14ac:dyDescent="0.25">
      <c r="B15" s="288" t="s">
        <v>300</v>
      </c>
      <c r="C15" s="288"/>
      <c r="D15" s="288"/>
      <c r="E15" s="288"/>
      <c r="F15" s="288"/>
      <c r="G15" s="288"/>
      <c r="H15" s="28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row>
    <row r="16" spans="2:38" x14ac:dyDescent="0.25">
      <c r="B16" s="179"/>
      <c r="C16" s="179"/>
      <c r="D16" s="179"/>
      <c r="E16" s="179"/>
      <c r="F16" s="179"/>
      <c r="G16" s="179"/>
      <c r="H16" s="179"/>
      <c r="I16" s="179"/>
      <c r="J16" s="179"/>
      <c r="K16" s="179"/>
    </row>
    <row r="17" spans="2:39" x14ac:dyDescent="0.25">
      <c r="B17" s="288"/>
      <c r="C17" s="288"/>
      <c r="D17" s="288"/>
      <c r="E17" s="288"/>
      <c r="F17" s="288"/>
      <c r="G17" s="288"/>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8"/>
    </row>
    <row r="18" spans="2:39" x14ac:dyDescent="0.25">
      <c r="B18" s="179"/>
      <c r="C18" s="179"/>
      <c r="D18" s="179"/>
      <c r="E18" s="179"/>
      <c r="F18" s="179"/>
      <c r="G18" s="179"/>
      <c r="H18" s="179"/>
      <c r="I18" s="179"/>
      <c r="J18" s="179"/>
      <c r="K18" s="179"/>
    </row>
    <row r="19" spans="2:39" ht="15" customHeight="1" x14ac:dyDescent="0.25">
      <c r="B19" s="283" t="s">
        <v>381</v>
      </c>
      <c r="C19" s="283"/>
      <c r="D19" s="283"/>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3"/>
    </row>
    <row r="20" spans="2:39" x14ac:dyDescent="0.25">
      <c r="B20" s="283"/>
      <c r="C20" s="283"/>
      <c r="D20" s="283"/>
      <c r="E20" s="283"/>
      <c r="F20" s="283"/>
      <c r="G20" s="283"/>
      <c r="H20" s="283"/>
      <c r="I20" s="283"/>
      <c r="J20" s="283"/>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row>
    <row r="21" spans="2:39" ht="15" customHeight="1" x14ac:dyDescent="0.25">
      <c r="B21" s="283" t="s">
        <v>355</v>
      </c>
      <c r="C21" s="283"/>
      <c r="D21" s="283"/>
      <c r="E21" s="283"/>
      <c r="F21" s="283"/>
      <c r="G21" s="283"/>
      <c r="H21" s="283"/>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row>
    <row r="22" spans="2:39" ht="15" customHeight="1" x14ac:dyDescent="0.25">
      <c r="B22" s="283" t="s">
        <v>326</v>
      </c>
      <c r="C22" s="283"/>
      <c r="D22" s="283"/>
      <c r="E22" s="283"/>
      <c r="F22" s="283"/>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c r="AD22" s="367">
        <v>319219257.82999998</v>
      </c>
      <c r="AE22" s="367"/>
      <c r="AF22" s="367"/>
      <c r="AG22" s="367"/>
      <c r="AH22" s="367"/>
      <c r="AI22" s="367"/>
      <c r="AJ22" s="367"/>
      <c r="AK22" s="367"/>
      <c r="AL22" s="367"/>
    </row>
    <row r="23" spans="2:39" x14ac:dyDescent="0.25">
      <c r="B23" s="310" t="s">
        <v>301</v>
      </c>
      <c r="C23" s="310"/>
      <c r="D23" s="310"/>
      <c r="E23" s="310"/>
      <c r="F23" s="310"/>
      <c r="G23" s="310"/>
      <c r="H23" s="310"/>
      <c r="I23" s="310"/>
      <c r="J23" s="310"/>
      <c r="K23" s="310"/>
      <c r="L23" s="310"/>
      <c r="M23" s="310"/>
      <c r="N23" s="310"/>
      <c r="O23" s="310"/>
      <c r="P23" s="310"/>
      <c r="Q23" s="310"/>
      <c r="R23" s="310"/>
      <c r="S23" s="310"/>
      <c r="T23" s="310"/>
      <c r="U23" s="310"/>
      <c r="V23" s="310"/>
      <c r="W23" s="310"/>
      <c r="X23" s="310"/>
      <c r="Y23" s="310"/>
      <c r="Z23" s="310"/>
      <c r="AA23" s="310"/>
      <c r="AB23" s="310"/>
      <c r="AC23" s="310"/>
      <c r="AD23" s="310"/>
      <c r="AE23" s="310"/>
      <c r="AF23" s="310"/>
      <c r="AG23" s="310"/>
      <c r="AH23" s="310"/>
      <c r="AI23" s="310"/>
      <c r="AJ23" s="310"/>
      <c r="AK23" s="310"/>
      <c r="AL23" s="310"/>
    </row>
    <row r="24" spans="2:39" x14ac:dyDescent="0.25">
      <c r="B24" s="283" t="s">
        <v>325</v>
      </c>
      <c r="C24" s="283"/>
      <c r="D24" s="283"/>
      <c r="E24" s="283"/>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368">
        <v>291624652.14999998</v>
      </c>
      <c r="AE24" s="368"/>
      <c r="AF24" s="368"/>
      <c r="AG24" s="368"/>
      <c r="AH24" s="368"/>
      <c r="AI24" s="368"/>
      <c r="AJ24" s="368"/>
      <c r="AK24" s="368"/>
      <c r="AL24" s="367"/>
    </row>
    <row r="25" spans="2:39" ht="15" customHeight="1" x14ac:dyDescent="0.25">
      <c r="B25" s="283" t="s">
        <v>356</v>
      </c>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70">
        <f>+AD22-AD24</f>
        <v>27594605.680000007</v>
      </c>
      <c r="AE25" s="371"/>
      <c r="AF25" s="371"/>
      <c r="AG25" s="371"/>
      <c r="AH25" s="371"/>
      <c r="AI25" s="371"/>
      <c r="AJ25" s="371"/>
      <c r="AK25" s="371"/>
      <c r="AL25" s="371"/>
    </row>
    <row r="26" spans="2:39" x14ac:dyDescent="0.25">
      <c r="B26" s="369"/>
      <c r="C26" s="369"/>
      <c r="D26" s="369"/>
      <c r="E26" s="369"/>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72"/>
      <c r="AE26" s="372"/>
      <c r="AF26" s="372"/>
      <c r="AG26" s="372"/>
      <c r="AH26" s="372"/>
      <c r="AI26" s="372"/>
      <c r="AJ26" s="372"/>
      <c r="AK26" s="372"/>
      <c r="AL26" s="372"/>
    </row>
    <row r="27" spans="2:39" ht="28.5" customHeight="1" x14ac:dyDescent="0.25">
      <c r="B27" s="282" t="s">
        <v>366</v>
      </c>
      <c r="C27" s="282"/>
      <c r="D27" s="282"/>
      <c r="E27" s="282"/>
      <c r="F27" s="282"/>
      <c r="G27" s="282"/>
      <c r="H27" s="282"/>
      <c r="I27" s="282"/>
      <c r="J27" s="282"/>
      <c r="K27" s="282"/>
      <c r="L27" s="282"/>
      <c r="M27" s="282"/>
      <c r="N27" s="282"/>
      <c r="O27" s="282"/>
      <c r="P27" s="282"/>
      <c r="Q27" s="282"/>
      <c r="R27" s="282"/>
      <c r="S27" s="282"/>
      <c r="T27" s="282"/>
      <c r="U27" s="282"/>
      <c r="V27" s="282"/>
      <c r="W27" s="282"/>
      <c r="X27" s="282"/>
      <c r="Y27" s="282"/>
      <c r="Z27" s="282"/>
      <c r="AA27" s="282"/>
      <c r="AB27" s="282"/>
      <c r="AC27" s="282"/>
      <c r="AD27" s="385">
        <v>24738131.190000001</v>
      </c>
      <c r="AE27" s="385"/>
      <c r="AF27" s="385"/>
      <c r="AG27" s="385"/>
      <c r="AH27" s="385"/>
      <c r="AI27" s="385"/>
      <c r="AJ27" s="385"/>
      <c r="AK27" s="385"/>
      <c r="AL27" s="385"/>
    </row>
    <row r="28" spans="2:39" ht="33" customHeight="1" x14ac:dyDescent="0.25">
      <c r="B28" s="282" t="s">
        <v>370</v>
      </c>
      <c r="C28" s="282"/>
      <c r="D28" s="282"/>
      <c r="E28" s="282"/>
      <c r="F28" s="282"/>
      <c r="G28" s="282"/>
      <c r="H28" s="282"/>
      <c r="I28" s="282"/>
      <c r="J28" s="282"/>
      <c r="K28" s="282"/>
      <c r="L28" s="282"/>
      <c r="M28" s="282"/>
      <c r="N28" s="282"/>
      <c r="O28" s="282"/>
      <c r="P28" s="282"/>
      <c r="Q28" s="282"/>
      <c r="R28" s="282"/>
      <c r="S28" s="282"/>
      <c r="T28" s="282"/>
      <c r="U28" s="282"/>
      <c r="V28" s="282"/>
      <c r="W28" s="282"/>
      <c r="X28" s="282"/>
      <c r="Y28" s="282"/>
      <c r="Z28" s="282"/>
      <c r="AA28" s="282"/>
      <c r="AB28" s="282"/>
      <c r="AC28" s="282"/>
      <c r="AD28" s="316">
        <f>AD25+AD27</f>
        <v>52332736.870000005</v>
      </c>
      <c r="AE28" s="316"/>
      <c r="AF28" s="316"/>
      <c r="AG28" s="316"/>
      <c r="AH28" s="316"/>
      <c r="AI28" s="316"/>
      <c r="AJ28" s="316"/>
      <c r="AK28" s="316"/>
      <c r="AL28" s="316"/>
    </row>
    <row r="29" spans="2:39" x14ac:dyDescent="0.25">
      <c r="B29" s="288"/>
      <c r="C29" s="288"/>
      <c r="D29" s="288"/>
      <c r="E29" s="288"/>
      <c r="F29" s="288"/>
      <c r="G29" s="288"/>
      <c r="H29" s="288"/>
      <c r="I29" s="288"/>
      <c r="J29" s="288"/>
      <c r="K29" s="288"/>
      <c r="L29" s="288"/>
      <c r="M29" s="288"/>
      <c r="N29" s="288"/>
      <c r="O29" s="288"/>
      <c r="P29" s="288"/>
      <c r="Q29" s="288"/>
      <c r="R29" s="288"/>
      <c r="S29" s="288"/>
      <c r="T29" s="288"/>
      <c r="U29" s="288"/>
      <c r="V29" s="288"/>
      <c r="W29" s="288"/>
      <c r="X29" s="288"/>
      <c r="Y29" s="288"/>
      <c r="Z29" s="288"/>
      <c r="AA29" s="288"/>
      <c r="AB29" s="288"/>
      <c r="AC29" s="288"/>
      <c r="AD29" s="288"/>
      <c r="AE29" s="288"/>
      <c r="AF29" s="288"/>
      <c r="AG29" s="288"/>
      <c r="AH29" s="288"/>
      <c r="AI29" s="288"/>
      <c r="AJ29" s="288"/>
      <c r="AK29" s="288"/>
      <c r="AL29" s="288"/>
    </row>
    <row r="30" spans="2:39" ht="15" customHeight="1" x14ac:dyDescent="0.25">
      <c r="B30" s="283" t="s">
        <v>394</v>
      </c>
      <c r="C30" s="283"/>
      <c r="D30" s="283"/>
      <c r="E30" s="283"/>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178"/>
    </row>
    <row r="31" spans="2:39" ht="15" customHeight="1" x14ac:dyDescent="0.25">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178"/>
      <c r="AM31" s="178"/>
    </row>
    <row r="32" spans="2:39" ht="15" customHeight="1" x14ac:dyDescent="0.25">
      <c r="B32" s="283"/>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62"/>
      <c r="AM32" s="262"/>
    </row>
    <row r="33" spans="2:39" ht="15" customHeight="1" x14ac:dyDescent="0.25">
      <c r="B33" s="263"/>
      <c r="C33" s="263"/>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317" t="s">
        <v>357</v>
      </c>
      <c r="AF33" s="317"/>
      <c r="AG33" s="317"/>
      <c r="AH33" s="317"/>
      <c r="AI33" s="317"/>
      <c r="AJ33" s="317"/>
      <c r="AK33" s="317"/>
      <c r="AL33" s="317"/>
      <c r="AM33" s="262"/>
    </row>
    <row r="34" spans="2:39" ht="44.25" customHeight="1" x14ac:dyDescent="0.25">
      <c r="B34" s="311" t="s">
        <v>333</v>
      </c>
      <c r="C34" s="312"/>
      <c r="D34" s="312"/>
      <c r="E34" s="312"/>
      <c r="F34" s="312"/>
      <c r="G34" s="312"/>
      <c r="H34" s="312"/>
      <c r="I34" s="312"/>
      <c r="J34" s="312"/>
      <c r="K34" s="312"/>
      <c r="L34" s="312"/>
      <c r="M34" s="312"/>
      <c r="N34" s="312"/>
      <c r="O34" s="312"/>
      <c r="P34" s="312"/>
      <c r="Q34" s="312"/>
      <c r="R34" s="312"/>
      <c r="S34" s="312"/>
      <c r="T34" s="312"/>
      <c r="U34" s="312"/>
      <c r="V34" s="312"/>
      <c r="W34" s="312"/>
      <c r="X34" s="312"/>
      <c r="Y34" s="312"/>
      <c r="Z34" s="312"/>
      <c r="AA34" s="312"/>
      <c r="AB34" s="312"/>
      <c r="AC34" s="312"/>
      <c r="AD34" s="312"/>
      <c r="AE34" s="312"/>
      <c r="AF34" s="313"/>
      <c r="AG34" s="311" t="s">
        <v>395</v>
      </c>
      <c r="AH34" s="314"/>
      <c r="AI34" s="314"/>
      <c r="AJ34" s="314"/>
      <c r="AK34" s="314"/>
      <c r="AL34" s="315"/>
    </row>
    <row r="35" spans="2:39" ht="28.5" customHeight="1" x14ac:dyDescent="0.25">
      <c r="B35" s="281" t="s">
        <v>373</v>
      </c>
      <c r="C35" s="281"/>
      <c r="D35" s="281"/>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304">
        <f>AD22</f>
        <v>319219257.82999998</v>
      </c>
      <c r="AH35" s="304"/>
      <c r="AI35" s="304"/>
      <c r="AJ35" s="304"/>
      <c r="AK35" s="304"/>
      <c r="AL35" s="304"/>
    </row>
    <row r="36" spans="2:39" ht="30" customHeight="1" x14ac:dyDescent="0.25">
      <c r="B36" s="281" t="s">
        <v>393</v>
      </c>
      <c r="C36" s="281"/>
      <c r="D36" s="281"/>
      <c r="E36" s="281"/>
      <c r="F36" s="281"/>
      <c r="G36" s="281"/>
      <c r="H36" s="281"/>
      <c r="I36" s="281"/>
      <c r="J36" s="281"/>
      <c r="K36" s="281"/>
      <c r="L36" s="281"/>
      <c r="M36" s="281"/>
      <c r="N36" s="281"/>
      <c r="O36" s="281"/>
      <c r="P36" s="281"/>
      <c r="Q36" s="281"/>
      <c r="R36" s="281"/>
      <c r="S36" s="281"/>
      <c r="T36" s="281"/>
      <c r="U36" s="281"/>
      <c r="V36" s="281"/>
      <c r="W36" s="281"/>
      <c r="X36" s="281"/>
      <c r="Y36" s="281"/>
      <c r="Z36" s="281"/>
      <c r="AA36" s="281"/>
      <c r="AB36" s="281"/>
      <c r="AC36" s="281"/>
      <c r="AD36" s="281"/>
      <c r="AE36" s="281"/>
      <c r="AF36" s="281"/>
      <c r="AG36" s="304">
        <f>AD24-AG43</f>
        <v>291624652.14999998</v>
      </c>
      <c r="AH36" s="304"/>
      <c r="AI36" s="304"/>
      <c r="AJ36" s="304"/>
      <c r="AK36" s="304"/>
      <c r="AL36" s="304"/>
    </row>
    <row r="37" spans="2:39" x14ac:dyDescent="0.25">
      <c r="B37" s="281" t="s">
        <v>304</v>
      </c>
      <c r="C37" s="281"/>
      <c r="D37" s="281"/>
      <c r="E37" s="281"/>
      <c r="F37" s="281"/>
      <c r="G37" s="281"/>
      <c r="H37" s="281"/>
      <c r="I37" s="281"/>
      <c r="J37" s="281"/>
      <c r="K37" s="281"/>
      <c r="L37" s="281"/>
      <c r="M37" s="281"/>
      <c r="N37" s="281"/>
      <c r="O37" s="281"/>
      <c r="P37" s="281"/>
      <c r="Q37" s="281"/>
      <c r="R37" s="281"/>
      <c r="S37" s="281"/>
      <c r="T37" s="281"/>
      <c r="U37" s="281"/>
      <c r="V37" s="281"/>
      <c r="W37" s="281"/>
      <c r="X37" s="281"/>
      <c r="Y37" s="281"/>
      <c r="Z37" s="281"/>
      <c r="AA37" s="281"/>
      <c r="AB37" s="281"/>
      <c r="AC37" s="281"/>
      <c r="AD37" s="281"/>
      <c r="AE37" s="281"/>
      <c r="AF37" s="281"/>
      <c r="AG37" s="304">
        <f>AG35-AG36</f>
        <v>27594605.680000007</v>
      </c>
      <c r="AH37" s="304"/>
      <c r="AI37" s="304"/>
      <c r="AJ37" s="304"/>
      <c r="AK37" s="304"/>
      <c r="AL37" s="304"/>
    </row>
    <row r="38" spans="2:39" x14ac:dyDescent="0.25">
      <c r="B38" s="281" t="s">
        <v>305</v>
      </c>
      <c r="C38" s="281"/>
      <c r="D38" s="281"/>
      <c r="E38" s="281"/>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304" t="s">
        <v>353</v>
      </c>
      <c r="AH38" s="304"/>
      <c r="AI38" s="304"/>
      <c r="AJ38" s="304"/>
      <c r="AK38" s="304"/>
      <c r="AL38" s="304"/>
    </row>
    <row r="39" spans="2:39" ht="27.75" customHeight="1" x14ac:dyDescent="0.25">
      <c r="B39" s="281" t="s">
        <v>396</v>
      </c>
      <c r="C39" s="281"/>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304">
        <f>AD27-AG40</f>
        <v>24738131.190000001</v>
      </c>
      <c r="AH39" s="304"/>
      <c r="AI39" s="304"/>
      <c r="AJ39" s="304"/>
      <c r="AK39" s="304"/>
      <c r="AL39" s="304"/>
    </row>
    <row r="40" spans="2:39" ht="30" customHeight="1" x14ac:dyDescent="0.25">
      <c r="B40" s="281" t="s">
        <v>307</v>
      </c>
      <c r="C40" s="281"/>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304"/>
      <c r="AH40" s="304"/>
      <c r="AI40" s="304"/>
      <c r="AJ40" s="304"/>
      <c r="AK40" s="304"/>
      <c r="AL40" s="304"/>
    </row>
    <row r="41" spans="2:39" x14ac:dyDescent="0.25">
      <c r="B41" s="281" t="s">
        <v>308</v>
      </c>
      <c r="C41" s="281"/>
      <c r="D41" s="281"/>
      <c r="E41" s="281"/>
      <c r="F41" s="281"/>
      <c r="G41" s="281"/>
      <c r="H41" s="281"/>
      <c r="I41" s="281"/>
      <c r="J41" s="281"/>
      <c r="K41" s="281"/>
      <c r="L41" s="281"/>
      <c r="M41" s="281"/>
      <c r="N41" s="281"/>
      <c r="O41" s="281"/>
      <c r="P41" s="281"/>
      <c r="Q41" s="281"/>
      <c r="R41" s="281"/>
      <c r="S41" s="281"/>
      <c r="T41" s="281"/>
      <c r="U41" s="281"/>
      <c r="V41" s="281"/>
      <c r="W41" s="281"/>
      <c r="X41" s="281"/>
      <c r="Y41" s="281"/>
      <c r="Z41" s="281"/>
      <c r="AA41" s="281"/>
      <c r="AB41" s="281"/>
      <c r="AC41" s="281"/>
      <c r="AD41" s="281"/>
      <c r="AE41" s="281"/>
      <c r="AF41" s="281"/>
      <c r="AG41" s="304" t="s">
        <v>353</v>
      </c>
      <c r="AH41" s="304"/>
      <c r="AI41" s="304"/>
      <c r="AJ41" s="304"/>
      <c r="AK41" s="304"/>
      <c r="AL41" s="304"/>
    </row>
    <row r="42" spans="2:39" ht="28.5" customHeight="1" x14ac:dyDescent="0.25">
      <c r="B42" s="281" t="s">
        <v>309</v>
      </c>
      <c r="C42" s="281"/>
      <c r="D42" s="281"/>
      <c r="E42" s="281"/>
      <c r="F42" s="281"/>
      <c r="G42" s="281"/>
      <c r="H42" s="281"/>
      <c r="I42" s="281"/>
      <c r="J42" s="281"/>
      <c r="K42" s="281"/>
      <c r="L42" s="281"/>
      <c r="M42" s="281"/>
      <c r="N42" s="281"/>
      <c r="O42" s="281"/>
      <c r="P42" s="281"/>
      <c r="Q42" s="281"/>
      <c r="R42" s="281"/>
      <c r="S42" s="281"/>
      <c r="T42" s="281"/>
      <c r="U42" s="281"/>
      <c r="V42" s="281"/>
      <c r="W42" s="281"/>
      <c r="X42" s="281"/>
      <c r="Y42" s="281"/>
      <c r="Z42" s="281"/>
      <c r="AA42" s="281"/>
      <c r="AB42" s="281"/>
      <c r="AC42" s="281"/>
      <c r="AD42" s="281"/>
      <c r="AE42" s="281"/>
      <c r="AF42" s="281"/>
      <c r="AG42" s="304" t="s">
        <v>353</v>
      </c>
      <c r="AH42" s="304"/>
      <c r="AI42" s="304"/>
      <c r="AJ42" s="304"/>
      <c r="AK42" s="304"/>
      <c r="AL42" s="304"/>
    </row>
    <row r="43" spans="2:39" ht="29.25" customHeight="1" x14ac:dyDescent="0.25">
      <c r="B43" s="281" t="s">
        <v>374</v>
      </c>
      <c r="C43" s="281"/>
      <c r="D43" s="281"/>
      <c r="E43" s="281"/>
      <c r="F43" s="281"/>
      <c r="G43" s="281"/>
      <c r="H43" s="281"/>
      <c r="I43" s="281"/>
      <c r="J43" s="281"/>
      <c r="K43" s="281"/>
      <c r="L43" s="281"/>
      <c r="M43" s="281"/>
      <c r="N43" s="281"/>
      <c r="O43" s="281"/>
      <c r="P43" s="281"/>
      <c r="Q43" s="281"/>
      <c r="R43" s="281"/>
      <c r="S43" s="281"/>
      <c r="T43" s="281"/>
      <c r="U43" s="281"/>
      <c r="V43" s="281"/>
      <c r="W43" s="281"/>
      <c r="X43" s="281"/>
      <c r="Y43" s="281"/>
      <c r="Z43" s="281"/>
      <c r="AA43" s="281"/>
      <c r="AB43" s="281"/>
      <c r="AC43" s="281"/>
      <c r="AD43" s="281"/>
      <c r="AE43" s="281"/>
      <c r="AF43" s="281"/>
      <c r="AG43" s="304"/>
      <c r="AH43" s="304"/>
      <c r="AI43" s="304"/>
      <c r="AJ43" s="304"/>
      <c r="AK43" s="304"/>
      <c r="AL43" s="304"/>
    </row>
    <row r="44" spans="2:39" ht="30" customHeight="1" x14ac:dyDescent="0.25">
      <c r="B44" s="281" t="s">
        <v>311</v>
      </c>
      <c r="C44" s="281"/>
      <c r="D44" s="281"/>
      <c r="E44" s="281"/>
      <c r="F44" s="281"/>
      <c r="G44" s="281"/>
      <c r="H44" s="281"/>
      <c r="I44" s="281"/>
      <c r="J44" s="281"/>
      <c r="K44" s="281"/>
      <c r="L44" s="281"/>
      <c r="M44" s="281"/>
      <c r="N44" s="281"/>
      <c r="O44" s="281"/>
      <c r="P44" s="281"/>
      <c r="Q44" s="281"/>
      <c r="R44" s="281"/>
      <c r="S44" s="281"/>
      <c r="T44" s="281"/>
      <c r="U44" s="281"/>
      <c r="V44" s="281"/>
      <c r="W44" s="281"/>
      <c r="X44" s="281"/>
      <c r="Y44" s="281"/>
      <c r="Z44" s="281"/>
      <c r="AA44" s="281"/>
      <c r="AB44" s="281"/>
      <c r="AC44" s="281"/>
      <c r="AD44" s="281"/>
      <c r="AE44" s="281"/>
      <c r="AF44" s="281"/>
      <c r="AG44" s="304" t="s">
        <v>353</v>
      </c>
      <c r="AH44" s="304"/>
      <c r="AI44" s="304"/>
      <c r="AJ44" s="304"/>
      <c r="AK44" s="304"/>
      <c r="AL44" s="304"/>
    </row>
    <row r="45" spans="2:39" x14ac:dyDescent="0.25">
      <c r="B45" s="281" t="s">
        <v>312</v>
      </c>
      <c r="C45" s="281"/>
      <c r="D45" s="281"/>
      <c r="E45" s="281"/>
      <c r="F45" s="281"/>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281"/>
      <c r="AG45" s="304">
        <f>AG37+AG39+AG40-AG43</f>
        <v>52332736.870000005</v>
      </c>
      <c r="AH45" s="304"/>
      <c r="AI45" s="304"/>
      <c r="AJ45" s="304"/>
      <c r="AK45" s="304"/>
      <c r="AL45" s="304"/>
    </row>
    <row r="46" spans="2:39" x14ac:dyDescent="0.25">
      <c r="B46" s="262"/>
      <c r="C46" s="262"/>
      <c r="D46" s="262"/>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row>
    <row r="47" spans="2:39" x14ac:dyDescent="0.25">
      <c r="B47" s="288"/>
      <c r="C47" s="288"/>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row>
    <row r="48" spans="2:39" ht="27.75" customHeight="1" x14ac:dyDescent="0.25">
      <c r="B48" s="282" t="s">
        <v>384</v>
      </c>
      <c r="C48" s="282"/>
      <c r="D48" s="282"/>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282"/>
      <c r="AD48" s="282"/>
      <c r="AE48" s="282"/>
      <c r="AF48" s="282"/>
      <c r="AG48" s="282"/>
      <c r="AH48" s="282"/>
      <c r="AI48" s="282"/>
      <c r="AJ48" s="282"/>
      <c r="AK48" s="282"/>
      <c r="AL48" s="282"/>
    </row>
    <row r="49" spans="2:38" ht="18" customHeight="1" thickBot="1" x14ac:dyDescent="0.3">
      <c r="AF49" s="322" t="s">
        <v>357</v>
      </c>
      <c r="AG49" s="322"/>
      <c r="AH49" s="322"/>
      <c r="AI49" s="322"/>
      <c r="AJ49" s="322"/>
      <c r="AK49" s="322"/>
      <c r="AL49" s="322"/>
    </row>
    <row r="50" spans="2:38" ht="45" customHeight="1" thickBot="1" x14ac:dyDescent="0.3">
      <c r="B50" s="301"/>
      <c r="C50" s="302"/>
      <c r="D50" s="302"/>
      <c r="E50" s="302"/>
      <c r="F50" s="302"/>
      <c r="G50" s="302"/>
      <c r="H50" s="302"/>
      <c r="I50" s="302"/>
      <c r="J50" s="302"/>
      <c r="K50" s="302"/>
      <c r="L50" s="302"/>
      <c r="M50" s="302"/>
      <c r="N50" s="302"/>
      <c r="O50" s="302"/>
      <c r="P50" s="302"/>
      <c r="Q50" s="302"/>
      <c r="R50" s="303"/>
      <c r="S50" s="319" t="s">
        <v>327</v>
      </c>
      <c r="T50" s="320" t="s">
        <v>150</v>
      </c>
      <c r="U50" s="320" t="s">
        <v>150</v>
      </c>
      <c r="V50" s="320" t="s">
        <v>150</v>
      </c>
      <c r="W50" s="321" t="s">
        <v>150</v>
      </c>
      <c r="X50" s="319" t="s">
        <v>166</v>
      </c>
      <c r="Y50" s="320" t="s">
        <v>166</v>
      </c>
      <c r="Z50" s="320" t="s">
        <v>166</v>
      </c>
      <c r="AA50" s="320" t="s">
        <v>166</v>
      </c>
      <c r="AB50" s="321" t="s">
        <v>166</v>
      </c>
      <c r="AC50" s="319" t="s">
        <v>298</v>
      </c>
      <c r="AD50" s="320" t="s">
        <v>298</v>
      </c>
      <c r="AE50" s="320" t="s">
        <v>298</v>
      </c>
      <c r="AF50" s="320" t="s">
        <v>298</v>
      </c>
      <c r="AG50" s="321" t="s">
        <v>298</v>
      </c>
      <c r="AH50" s="319" t="s">
        <v>329</v>
      </c>
      <c r="AI50" s="320" t="s">
        <v>299</v>
      </c>
      <c r="AJ50" s="320" t="s">
        <v>299</v>
      </c>
      <c r="AK50" s="320" t="s">
        <v>299</v>
      </c>
      <c r="AL50" s="321" t="s">
        <v>299</v>
      </c>
    </row>
    <row r="51" spans="2:38" ht="15.75" customHeight="1" thickBot="1" x14ac:dyDescent="0.3">
      <c r="B51" s="301">
        <v>1</v>
      </c>
      <c r="C51" s="302">
        <v>1</v>
      </c>
      <c r="D51" s="302">
        <v>1</v>
      </c>
      <c r="E51" s="302">
        <v>1</v>
      </c>
      <c r="F51" s="302">
        <v>1</v>
      </c>
      <c r="G51" s="302">
        <v>1</v>
      </c>
      <c r="H51" s="302">
        <v>1</v>
      </c>
      <c r="I51" s="302">
        <v>1</v>
      </c>
      <c r="J51" s="302">
        <v>1</v>
      </c>
      <c r="K51" s="302">
        <v>1</v>
      </c>
      <c r="L51" s="302">
        <v>1</v>
      </c>
      <c r="M51" s="302">
        <v>1</v>
      </c>
      <c r="N51" s="302">
        <v>1</v>
      </c>
      <c r="O51" s="302">
        <v>1</v>
      </c>
      <c r="P51" s="302">
        <v>1</v>
      </c>
      <c r="Q51" s="302">
        <v>1</v>
      </c>
      <c r="R51" s="302">
        <v>1</v>
      </c>
      <c r="S51" s="301">
        <v>2</v>
      </c>
      <c r="T51" s="302">
        <v>2</v>
      </c>
      <c r="U51" s="302">
        <v>2</v>
      </c>
      <c r="V51" s="302">
        <v>2</v>
      </c>
      <c r="W51" s="303">
        <v>2</v>
      </c>
      <c r="X51" s="301">
        <v>3</v>
      </c>
      <c r="Y51" s="302">
        <v>3</v>
      </c>
      <c r="Z51" s="302">
        <v>3</v>
      </c>
      <c r="AA51" s="302">
        <v>3</v>
      </c>
      <c r="AB51" s="303">
        <v>3</v>
      </c>
      <c r="AC51" s="301">
        <v>4</v>
      </c>
      <c r="AD51" s="302">
        <v>4</v>
      </c>
      <c r="AE51" s="302">
        <v>4</v>
      </c>
      <c r="AF51" s="302">
        <v>4</v>
      </c>
      <c r="AG51" s="303">
        <v>4</v>
      </c>
      <c r="AH51" s="301">
        <v>5</v>
      </c>
      <c r="AI51" s="302">
        <v>5</v>
      </c>
      <c r="AJ51" s="302">
        <v>5</v>
      </c>
      <c r="AK51" s="302">
        <v>5</v>
      </c>
      <c r="AL51" s="303">
        <v>5</v>
      </c>
    </row>
    <row r="52" spans="2:38" ht="51" customHeight="1" x14ac:dyDescent="0.25">
      <c r="B52" s="318" t="s">
        <v>167</v>
      </c>
      <c r="C52" s="318" t="s">
        <v>167</v>
      </c>
      <c r="D52" s="318" t="s">
        <v>167</v>
      </c>
      <c r="E52" s="318" t="s">
        <v>167</v>
      </c>
      <c r="F52" s="318" t="s">
        <v>167</v>
      </c>
      <c r="G52" s="318" t="s">
        <v>167</v>
      </c>
      <c r="H52" s="318" t="s">
        <v>167</v>
      </c>
      <c r="I52" s="318" t="s">
        <v>167</v>
      </c>
      <c r="J52" s="318" t="s">
        <v>167</v>
      </c>
      <c r="K52" s="318" t="s">
        <v>167</v>
      </c>
      <c r="L52" s="318" t="s">
        <v>167</v>
      </c>
      <c r="M52" s="318" t="s">
        <v>167</v>
      </c>
      <c r="N52" s="318" t="s">
        <v>167</v>
      </c>
      <c r="O52" s="318" t="s">
        <v>167</v>
      </c>
      <c r="P52" s="318" t="s">
        <v>167</v>
      </c>
      <c r="Q52" s="318" t="s">
        <v>167</v>
      </c>
      <c r="R52" s="318" t="s">
        <v>167</v>
      </c>
      <c r="S52" s="307"/>
      <c r="T52" s="307"/>
      <c r="U52" s="307"/>
      <c r="V52" s="307"/>
      <c r="W52" s="307"/>
      <c r="X52" s="289"/>
      <c r="Y52" s="289"/>
      <c r="Z52" s="289"/>
      <c r="AA52" s="289"/>
      <c r="AB52" s="289"/>
      <c r="AC52" s="289"/>
      <c r="AD52" s="289"/>
      <c r="AE52" s="289"/>
      <c r="AF52" s="289"/>
      <c r="AG52" s="289"/>
      <c r="AH52" s="289"/>
      <c r="AI52" s="289"/>
      <c r="AJ52" s="289"/>
      <c r="AK52" s="289"/>
      <c r="AL52" s="289"/>
    </row>
    <row r="53" spans="2:38" ht="15.75" customHeight="1" x14ac:dyDescent="0.25">
      <c r="B53" s="287" t="s">
        <v>168</v>
      </c>
      <c r="C53" s="287" t="s">
        <v>168</v>
      </c>
      <c r="D53" s="287" t="s">
        <v>168</v>
      </c>
      <c r="E53" s="287" t="s">
        <v>168</v>
      </c>
      <c r="F53" s="287" t="s">
        <v>168</v>
      </c>
      <c r="G53" s="287" t="s">
        <v>168</v>
      </c>
      <c r="H53" s="287" t="s">
        <v>168</v>
      </c>
      <c r="I53" s="287" t="s">
        <v>168</v>
      </c>
      <c r="J53" s="287" t="s">
        <v>168</v>
      </c>
      <c r="K53" s="287" t="s">
        <v>168</v>
      </c>
      <c r="L53" s="287" t="s">
        <v>168</v>
      </c>
      <c r="M53" s="287" t="s">
        <v>168</v>
      </c>
      <c r="N53" s="287" t="s">
        <v>168</v>
      </c>
      <c r="O53" s="287" t="s">
        <v>168</v>
      </c>
      <c r="P53" s="287" t="s">
        <v>168</v>
      </c>
      <c r="Q53" s="287" t="s">
        <v>168</v>
      </c>
      <c r="R53" s="287" t="s">
        <v>168</v>
      </c>
      <c r="S53" s="290" t="s">
        <v>359</v>
      </c>
      <c r="T53" s="291"/>
      <c r="U53" s="291"/>
      <c r="V53" s="291"/>
      <c r="W53" s="292"/>
      <c r="X53" s="284">
        <f>X54+X66</f>
        <v>702967425</v>
      </c>
      <c r="Y53" s="284"/>
      <c r="Z53" s="284"/>
      <c r="AA53" s="284"/>
      <c r="AB53" s="284"/>
      <c r="AC53" s="284">
        <f>AC54+AC66</f>
        <v>319219257.82999998</v>
      </c>
      <c r="AD53" s="284"/>
      <c r="AE53" s="284"/>
      <c r="AF53" s="284"/>
      <c r="AG53" s="284"/>
      <c r="AH53" s="308">
        <f>AC53/X53</f>
        <v>0.45410248964238986</v>
      </c>
      <c r="AI53" s="309"/>
      <c r="AJ53" s="309"/>
      <c r="AK53" s="309"/>
      <c r="AL53" s="309"/>
    </row>
    <row r="54" spans="2:38" x14ac:dyDescent="0.25">
      <c r="B54" s="287" t="s">
        <v>169</v>
      </c>
      <c r="C54" s="287" t="s">
        <v>169</v>
      </c>
      <c r="D54" s="287" t="s">
        <v>169</v>
      </c>
      <c r="E54" s="287" t="s">
        <v>169</v>
      </c>
      <c r="F54" s="287" t="s">
        <v>169</v>
      </c>
      <c r="G54" s="287" t="s">
        <v>169</v>
      </c>
      <c r="H54" s="287" t="s">
        <v>169</v>
      </c>
      <c r="I54" s="287" t="s">
        <v>169</v>
      </c>
      <c r="J54" s="287" t="s">
        <v>169</v>
      </c>
      <c r="K54" s="287" t="s">
        <v>169</v>
      </c>
      <c r="L54" s="287" t="s">
        <v>169</v>
      </c>
      <c r="M54" s="287" t="s">
        <v>169</v>
      </c>
      <c r="N54" s="287" t="s">
        <v>169</v>
      </c>
      <c r="O54" s="287" t="s">
        <v>169</v>
      </c>
      <c r="P54" s="287" t="s">
        <v>169</v>
      </c>
      <c r="Q54" s="287" t="s">
        <v>169</v>
      </c>
      <c r="R54" s="287" t="s">
        <v>169</v>
      </c>
      <c r="S54" s="299">
        <v>7</v>
      </c>
      <c r="T54" s="299">
        <v>7</v>
      </c>
      <c r="U54" s="299">
        <v>7</v>
      </c>
      <c r="V54" s="299">
        <v>7</v>
      </c>
      <c r="W54" s="299">
        <v>7</v>
      </c>
      <c r="X54" s="284">
        <f>X55+X59+X64+X62+X63</f>
        <v>698137425</v>
      </c>
      <c r="Y54" s="284"/>
      <c r="Z54" s="284"/>
      <c r="AA54" s="284"/>
      <c r="AB54" s="284"/>
      <c r="AC54" s="284">
        <f>AC55+AC59+AC64+AC62+AC63+AC65</f>
        <v>318728527.82999998</v>
      </c>
      <c r="AD54" s="284"/>
      <c r="AE54" s="284"/>
      <c r="AF54" s="284"/>
      <c r="AG54" s="284"/>
      <c r="AH54" s="308">
        <f t="shared" ref="AH54:AH61" si="0">AC54/X54</f>
        <v>0.45654124305110844</v>
      </c>
      <c r="AI54" s="309"/>
      <c r="AJ54" s="309"/>
      <c r="AK54" s="309"/>
      <c r="AL54" s="309"/>
    </row>
    <row r="55" spans="2:38" x14ac:dyDescent="0.25">
      <c r="B55" s="296" t="s">
        <v>170</v>
      </c>
      <c r="C55" s="296" t="s">
        <v>170</v>
      </c>
      <c r="D55" s="296" t="s">
        <v>170</v>
      </c>
      <c r="E55" s="296" t="s">
        <v>170</v>
      </c>
      <c r="F55" s="296" t="s">
        <v>170</v>
      </c>
      <c r="G55" s="296" t="s">
        <v>170</v>
      </c>
      <c r="H55" s="296" t="s">
        <v>170</v>
      </c>
      <c r="I55" s="296" t="s">
        <v>170</v>
      </c>
      <c r="J55" s="296" t="s">
        <v>170</v>
      </c>
      <c r="K55" s="296" t="s">
        <v>170</v>
      </c>
      <c r="L55" s="296" t="s">
        <v>170</v>
      </c>
      <c r="M55" s="296" t="s">
        <v>170</v>
      </c>
      <c r="N55" s="296" t="s">
        <v>170</v>
      </c>
      <c r="O55" s="296" t="s">
        <v>170</v>
      </c>
      <c r="P55" s="296" t="s">
        <v>170</v>
      </c>
      <c r="Q55" s="296" t="s">
        <v>170</v>
      </c>
      <c r="R55" s="296" t="s">
        <v>170</v>
      </c>
      <c r="S55" s="286">
        <v>71</v>
      </c>
      <c r="T55" s="286">
        <v>71</v>
      </c>
      <c r="U55" s="286">
        <v>71</v>
      </c>
      <c r="V55" s="286">
        <v>71</v>
      </c>
      <c r="W55" s="286">
        <v>71</v>
      </c>
      <c r="X55" s="285">
        <f>SUM(X56:AB58)</f>
        <v>403114249</v>
      </c>
      <c r="Y55" s="285"/>
      <c r="Z55" s="285"/>
      <c r="AA55" s="285"/>
      <c r="AB55" s="285"/>
      <c r="AC55" s="285">
        <f>SUM(AC56:AG58)</f>
        <v>176427703.74000001</v>
      </c>
      <c r="AD55" s="285"/>
      <c r="AE55" s="285"/>
      <c r="AF55" s="285"/>
      <c r="AG55" s="285"/>
      <c r="AH55" s="297">
        <f t="shared" si="0"/>
        <v>0.4376617898713871</v>
      </c>
      <c r="AI55" s="298"/>
      <c r="AJ55" s="298"/>
      <c r="AK55" s="298"/>
      <c r="AL55" s="298"/>
    </row>
    <row r="56" spans="2:38" ht="30" customHeight="1" x14ac:dyDescent="0.25">
      <c r="B56" s="296" t="s">
        <v>171</v>
      </c>
      <c r="C56" s="296" t="s">
        <v>171</v>
      </c>
      <c r="D56" s="296" t="s">
        <v>171</v>
      </c>
      <c r="E56" s="296" t="s">
        <v>171</v>
      </c>
      <c r="F56" s="296" t="s">
        <v>171</v>
      </c>
      <c r="G56" s="296" t="s">
        <v>171</v>
      </c>
      <c r="H56" s="296" t="s">
        <v>171</v>
      </c>
      <c r="I56" s="296" t="s">
        <v>171</v>
      </c>
      <c r="J56" s="296" t="s">
        <v>171</v>
      </c>
      <c r="K56" s="296" t="s">
        <v>171</v>
      </c>
      <c r="L56" s="296" t="s">
        <v>171</v>
      </c>
      <c r="M56" s="296" t="s">
        <v>171</v>
      </c>
      <c r="N56" s="296" t="s">
        <v>171</v>
      </c>
      <c r="O56" s="296" t="s">
        <v>171</v>
      </c>
      <c r="P56" s="296" t="s">
        <v>171</v>
      </c>
      <c r="Q56" s="296" t="s">
        <v>171</v>
      </c>
      <c r="R56" s="296" t="s">
        <v>171</v>
      </c>
      <c r="S56" s="286">
        <v>711</v>
      </c>
      <c r="T56" s="286">
        <v>711</v>
      </c>
      <c r="U56" s="286">
        <v>711</v>
      </c>
      <c r="V56" s="286">
        <v>711</v>
      </c>
      <c r="W56" s="286">
        <v>711</v>
      </c>
      <c r="X56" s="285">
        <v>312853578</v>
      </c>
      <c r="Y56" s="285"/>
      <c r="Z56" s="285"/>
      <c r="AA56" s="285"/>
      <c r="AB56" s="285"/>
      <c r="AC56" s="285">
        <v>143287823.80000001</v>
      </c>
      <c r="AD56" s="285"/>
      <c r="AE56" s="285"/>
      <c r="AF56" s="285"/>
      <c r="AG56" s="285"/>
      <c r="AH56" s="297">
        <f>AC56/X56</f>
        <v>0.45800282904228129</v>
      </c>
      <c r="AI56" s="298"/>
      <c r="AJ56" s="298"/>
      <c r="AK56" s="298"/>
      <c r="AL56" s="298"/>
    </row>
    <row r="57" spans="2:38" x14ac:dyDescent="0.25">
      <c r="B57" s="296" t="s">
        <v>172</v>
      </c>
      <c r="C57" s="296" t="s">
        <v>172</v>
      </c>
      <c r="D57" s="296" t="s">
        <v>172</v>
      </c>
      <c r="E57" s="296" t="s">
        <v>172</v>
      </c>
      <c r="F57" s="296" t="s">
        <v>172</v>
      </c>
      <c r="G57" s="296" t="s">
        <v>172</v>
      </c>
      <c r="H57" s="296" t="s">
        <v>172</v>
      </c>
      <c r="I57" s="296" t="s">
        <v>172</v>
      </c>
      <c r="J57" s="296" t="s">
        <v>172</v>
      </c>
      <c r="K57" s="296" t="s">
        <v>172</v>
      </c>
      <c r="L57" s="296" t="s">
        <v>172</v>
      </c>
      <c r="M57" s="296" t="s">
        <v>172</v>
      </c>
      <c r="N57" s="296" t="s">
        <v>172</v>
      </c>
      <c r="O57" s="296" t="s">
        <v>172</v>
      </c>
      <c r="P57" s="296" t="s">
        <v>172</v>
      </c>
      <c r="Q57" s="296" t="s">
        <v>172</v>
      </c>
      <c r="R57" s="296" t="s">
        <v>172</v>
      </c>
      <c r="S57" s="286">
        <v>714</v>
      </c>
      <c r="T57" s="286">
        <v>714</v>
      </c>
      <c r="U57" s="286">
        <v>714</v>
      </c>
      <c r="V57" s="286">
        <v>714</v>
      </c>
      <c r="W57" s="286">
        <v>714</v>
      </c>
      <c r="X57" s="285">
        <v>18420000</v>
      </c>
      <c r="Y57" s="285"/>
      <c r="Z57" s="285"/>
      <c r="AA57" s="285"/>
      <c r="AB57" s="285"/>
      <c r="AC57" s="285">
        <v>7162047.5800000001</v>
      </c>
      <c r="AD57" s="285"/>
      <c r="AE57" s="285"/>
      <c r="AF57" s="285"/>
      <c r="AG57" s="285"/>
      <c r="AH57" s="297">
        <f t="shared" si="0"/>
        <v>0.38881908686210642</v>
      </c>
      <c r="AI57" s="298"/>
      <c r="AJ57" s="298"/>
      <c r="AK57" s="298"/>
      <c r="AL57" s="298"/>
    </row>
    <row r="58" spans="2:38" ht="29.25" customHeight="1" x14ac:dyDescent="0.25">
      <c r="B58" s="293" t="s">
        <v>173</v>
      </c>
      <c r="C58" s="294" t="s">
        <v>173</v>
      </c>
      <c r="D58" s="294" t="s">
        <v>173</v>
      </c>
      <c r="E58" s="294" t="s">
        <v>173</v>
      </c>
      <c r="F58" s="294" t="s">
        <v>173</v>
      </c>
      <c r="G58" s="294" t="s">
        <v>173</v>
      </c>
      <c r="H58" s="294" t="s">
        <v>173</v>
      </c>
      <c r="I58" s="294" t="s">
        <v>173</v>
      </c>
      <c r="J58" s="294" t="s">
        <v>173</v>
      </c>
      <c r="K58" s="294" t="s">
        <v>173</v>
      </c>
      <c r="L58" s="294" t="s">
        <v>173</v>
      </c>
      <c r="M58" s="294" t="s">
        <v>173</v>
      </c>
      <c r="N58" s="294" t="s">
        <v>173</v>
      </c>
      <c r="O58" s="294" t="s">
        <v>173</v>
      </c>
      <c r="P58" s="294" t="s">
        <v>173</v>
      </c>
      <c r="Q58" s="294" t="s">
        <v>173</v>
      </c>
      <c r="R58" s="295" t="s">
        <v>173</v>
      </c>
      <c r="S58" s="286" t="s">
        <v>316</v>
      </c>
      <c r="T58" s="286" t="s">
        <v>174</v>
      </c>
      <c r="U58" s="286" t="s">
        <v>174</v>
      </c>
      <c r="V58" s="286" t="s">
        <v>174</v>
      </c>
      <c r="W58" s="286" t="s">
        <v>174</v>
      </c>
      <c r="X58" s="285">
        <v>71840671</v>
      </c>
      <c r="Y58" s="285"/>
      <c r="Z58" s="285"/>
      <c r="AA58" s="285"/>
      <c r="AB58" s="285"/>
      <c r="AC58" s="285">
        <v>25977832.359999999</v>
      </c>
      <c r="AD58" s="285"/>
      <c r="AE58" s="285"/>
      <c r="AF58" s="285"/>
      <c r="AG58" s="285"/>
      <c r="AH58" s="297">
        <f t="shared" si="0"/>
        <v>0.36160342043575844</v>
      </c>
      <c r="AI58" s="298"/>
      <c r="AJ58" s="298"/>
      <c r="AK58" s="298"/>
      <c r="AL58" s="298"/>
    </row>
    <row r="59" spans="2:38" x14ac:dyDescent="0.25">
      <c r="B59" s="296" t="s">
        <v>175</v>
      </c>
      <c r="C59" s="296" t="s">
        <v>175</v>
      </c>
      <c r="D59" s="296" t="s">
        <v>175</v>
      </c>
      <c r="E59" s="296" t="s">
        <v>175</v>
      </c>
      <c r="F59" s="296" t="s">
        <v>175</v>
      </c>
      <c r="G59" s="296" t="s">
        <v>175</v>
      </c>
      <c r="H59" s="296" t="s">
        <v>175</v>
      </c>
      <c r="I59" s="296" t="s">
        <v>175</v>
      </c>
      <c r="J59" s="296" t="s">
        <v>175</v>
      </c>
      <c r="K59" s="296" t="s">
        <v>175</v>
      </c>
      <c r="L59" s="296" t="s">
        <v>175</v>
      </c>
      <c r="M59" s="296" t="s">
        <v>175</v>
      </c>
      <c r="N59" s="296" t="s">
        <v>175</v>
      </c>
      <c r="O59" s="296" t="s">
        <v>175</v>
      </c>
      <c r="P59" s="296" t="s">
        <v>175</v>
      </c>
      <c r="Q59" s="296" t="s">
        <v>175</v>
      </c>
      <c r="R59" s="296" t="s">
        <v>175</v>
      </c>
      <c r="S59" s="286">
        <v>74</v>
      </c>
      <c r="T59" s="286">
        <v>74</v>
      </c>
      <c r="U59" s="286">
        <v>74</v>
      </c>
      <c r="V59" s="286">
        <v>74</v>
      </c>
      <c r="W59" s="286">
        <v>74</v>
      </c>
      <c r="X59" s="285">
        <v>47763765</v>
      </c>
      <c r="Y59" s="285"/>
      <c r="Z59" s="285"/>
      <c r="AA59" s="285"/>
      <c r="AB59" s="285"/>
      <c r="AC59" s="285">
        <v>17210362.530000001</v>
      </c>
      <c r="AD59" s="285"/>
      <c r="AE59" s="285"/>
      <c r="AF59" s="285"/>
      <c r="AG59" s="285"/>
      <c r="AH59" s="297">
        <f t="shared" si="0"/>
        <v>0.3603225694205639</v>
      </c>
      <c r="AI59" s="298"/>
      <c r="AJ59" s="298"/>
      <c r="AK59" s="298"/>
      <c r="AL59" s="298"/>
    </row>
    <row r="60" spans="2:38" x14ac:dyDescent="0.25">
      <c r="B60" s="296" t="s">
        <v>176</v>
      </c>
      <c r="C60" s="296" t="s">
        <v>176</v>
      </c>
      <c r="D60" s="296" t="s">
        <v>176</v>
      </c>
      <c r="E60" s="296" t="s">
        <v>176</v>
      </c>
      <c r="F60" s="296" t="s">
        <v>176</v>
      </c>
      <c r="G60" s="296" t="s">
        <v>176</v>
      </c>
      <c r="H60" s="296" t="s">
        <v>176</v>
      </c>
      <c r="I60" s="296" t="s">
        <v>176</v>
      </c>
      <c r="J60" s="296" t="s">
        <v>176</v>
      </c>
      <c r="K60" s="296" t="s">
        <v>176</v>
      </c>
      <c r="L60" s="296" t="s">
        <v>176</v>
      </c>
      <c r="M60" s="296" t="s">
        <v>176</v>
      </c>
      <c r="N60" s="296" t="s">
        <v>176</v>
      </c>
      <c r="O60" s="296" t="s">
        <v>176</v>
      </c>
      <c r="P60" s="296" t="s">
        <v>176</v>
      </c>
      <c r="Q60" s="296" t="s">
        <v>176</v>
      </c>
      <c r="R60" s="296" t="s">
        <v>176</v>
      </c>
      <c r="S60" s="286">
        <v>7411</v>
      </c>
      <c r="T60" s="286">
        <v>7411</v>
      </c>
      <c r="U60" s="286">
        <v>7411</v>
      </c>
      <c r="V60" s="286">
        <v>7411</v>
      </c>
      <c r="W60" s="286">
        <v>7411</v>
      </c>
      <c r="X60" s="285">
        <v>3500000</v>
      </c>
      <c r="Y60" s="285"/>
      <c r="Z60" s="285"/>
      <c r="AA60" s="285"/>
      <c r="AB60" s="285"/>
      <c r="AC60" s="285">
        <v>1787625.34</v>
      </c>
      <c r="AD60" s="285"/>
      <c r="AE60" s="285"/>
      <c r="AF60" s="285"/>
      <c r="AG60" s="285"/>
      <c r="AH60" s="297">
        <f t="shared" si="0"/>
        <v>0.51075009714285713</v>
      </c>
      <c r="AI60" s="298"/>
      <c r="AJ60" s="298"/>
      <c r="AK60" s="298"/>
      <c r="AL60" s="298"/>
    </row>
    <row r="61" spans="2:38" ht="29.25" customHeight="1" x14ac:dyDescent="0.25">
      <c r="B61" s="296" t="s">
        <v>177</v>
      </c>
      <c r="C61" s="296" t="s">
        <v>177</v>
      </c>
      <c r="D61" s="296" t="s">
        <v>177</v>
      </c>
      <c r="E61" s="296" t="s">
        <v>177</v>
      </c>
      <c r="F61" s="296" t="s">
        <v>177</v>
      </c>
      <c r="G61" s="296" t="s">
        <v>177</v>
      </c>
      <c r="H61" s="296" t="s">
        <v>177</v>
      </c>
      <c r="I61" s="296" t="s">
        <v>177</v>
      </c>
      <c r="J61" s="296" t="s">
        <v>177</v>
      </c>
      <c r="K61" s="296" t="s">
        <v>177</v>
      </c>
      <c r="L61" s="296" t="s">
        <v>177</v>
      </c>
      <c r="M61" s="296" t="s">
        <v>177</v>
      </c>
      <c r="N61" s="296" t="s">
        <v>177</v>
      </c>
      <c r="O61" s="296" t="s">
        <v>177</v>
      </c>
      <c r="P61" s="296" t="s">
        <v>177</v>
      </c>
      <c r="Q61" s="296" t="s">
        <v>177</v>
      </c>
      <c r="R61" s="296" t="s">
        <v>177</v>
      </c>
      <c r="S61" s="286">
        <v>7415</v>
      </c>
      <c r="T61" s="286">
        <v>7415</v>
      </c>
      <c r="U61" s="286">
        <v>7415</v>
      </c>
      <c r="V61" s="286">
        <v>7415</v>
      </c>
      <c r="W61" s="286">
        <v>7415</v>
      </c>
      <c r="X61" s="285">
        <v>22499265</v>
      </c>
      <c r="Y61" s="285"/>
      <c r="Z61" s="285"/>
      <c r="AA61" s="285"/>
      <c r="AB61" s="285"/>
      <c r="AC61" s="285">
        <v>4511048.93</v>
      </c>
      <c r="AD61" s="285"/>
      <c r="AE61" s="285"/>
      <c r="AF61" s="285"/>
      <c r="AG61" s="285"/>
      <c r="AH61" s="297">
        <f t="shared" si="0"/>
        <v>0.20049761314425157</v>
      </c>
      <c r="AI61" s="298"/>
      <c r="AJ61" s="298"/>
      <c r="AK61" s="298"/>
      <c r="AL61" s="298"/>
    </row>
    <row r="62" spans="2:38" ht="28.5" customHeight="1" x14ac:dyDescent="0.25">
      <c r="B62" s="296" t="s">
        <v>178</v>
      </c>
      <c r="C62" s="296" t="s">
        <v>178</v>
      </c>
      <c r="D62" s="296" t="s">
        <v>178</v>
      </c>
      <c r="E62" s="296" t="s">
        <v>178</v>
      </c>
      <c r="F62" s="296" t="s">
        <v>178</v>
      </c>
      <c r="G62" s="296" t="s">
        <v>178</v>
      </c>
      <c r="H62" s="296" t="s">
        <v>178</v>
      </c>
      <c r="I62" s="296" t="s">
        <v>178</v>
      </c>
      <c r="J62" s="296" t="s">
        <v>178</v>
      </c>
      <c r="K62" s="296" t="s">
        <v>178</v>
      </c>
      <c r="L62" s="296" t="s">
        <v>178</v>
      </c>
      <c r="M62" s="296" t="s">
        <v>178</v>
      </c>
      <c r="N62" s="296" t="s">
        <v>178</v>
      </c>
      <c r="O62" s="296" t="s">
        <v>178</v>
      </c>
      <c r="P62" s="296" t="s">
        <v>178</v>
      </c>
      <c r="Q62" s="296" t="s">
        <v>178</v>
      </c>
      <c r="R62" s="296" t="s">
        <v>178</v>
      </c>
      <c r="S62" s="286">
        <v>772</v>
      </c>
      <c r="T62" s="286">
        <v>772</v>
      </c>
      <c r="U62" s="286">
        <v>772</v>
      </c>
      <c r="V62" s="286">
        <v>772</v>
      </c>
      <c r="W62" s="286">
        <v>772</v>
      </c>
      <c r="X62" s="285">
        <v>394508</v>
      </c>
      <c r="Y62" s="285"/>
      <c r="Z62" s="285"/>
      <c r="AA62" s="285"/>
      <c r="AB62" s="285"/>
      <c r="AC62" s="285">
        <v>350823.53</v>
      </c>
      <c r="AD62" s="285"/>
      <c r="AE62" s="285"/>
      <c r="AF62" s="285"/>
      <c r="AG62" s="285"/>
      <c r="AH62" s="297">
        <f>AC62/X62</f>
        <v>0.88926848124752866</v>
      </c>
      <c r="AI62" s="298"/>
      <c r="AJ62" s="298"/>
      <c r="AK62" s="298"/>
      <c r="AL62" s="298"/>
    </row>
    <row r="63" spans="2:38" x14ac:dyDescent="0.25">
      <c r="B63" s="296" t="s">
        <v>179</v>
      </c>
      <c r="C63" s="296" t="s">
        <v>179</v>
      </c>
      <c r="D63" s="296" t="s">
        <v>179</v>
      </c>
      <c r="E63" s="296" t="s">
        <v>179</v>
      </c>
      <c r="F63" s="296" t="s">
        <v>179</v>
      </c>
      <c r="G63" s="296" t="s">
        <v>179</v>
      </c>
      <c r="H63" s="296" t="s">
        <v>179</v>
      </c>
      <c r="I63" s="296" t="s">
        <v>179</v>
      </c>
      <c r="J63" s="296" t="s">
        <v>179</v>
      </c>
      <c r="K63" s="296" t="s">
        <v>179</v>
      </c>
      <c r="L63" s="296" t="s">
        <v>179</v>
      </c>
      <c r="M63" s="296" t="s">
        <v>179</v>
      </c>
      <c r="N63" s="296" t="s">
        <v>179</v>
      </c>
      <c r="O63" s="296" t="s">
        <v>179</v>
      </c>
      <c r="P63" s="296" t="s">
        <v>179</v>
      </c>
      <c r="Q63" s="296" t="s">
        <v>179</v>
      </c>
      <c r="R63" s="296" t="s">
        <v>179</v>
      </c>
      <c r="S63" s="286" t="s">
        <v>180</v>
      </c>
      <c r="T63" s="286" t="s">
        <v>180</v>
      </c>
      <c r="U63" s="286" t="s">
        <v>180</v>
      </c>
      <c r="V63" s="286" t="s">
        <v>180</v>
      </c>
      <c r="W63" s="286" t="s">
        <v>180</v>
      </c>
      <c r="X63" s="285">
        <v>0</v>
      </c>
      <c r="Y63" s="285"/>
      <c r="Z63" s="285"/>
      <c r="AA63" s="285"/>
      <c r="AB63" s="285"/>
      <c r="AC63" s="285">
        <v>0</v>
      </c>
      <c r="AD63" s="285"/>
      <c r="AE63" s="285"/>
      <c r="AF63" s="285"/>
      <c r="AG63" s="285"/>
      <c r="AH63" s="297" t="e">
        <f>AC63/X63</f>
        <v>#DIV/0!</v>
      </c>
      <c r="AI63" s="298"/>
      <c r="AJ63" s="298"/>
      <c r="AK63" s="298"/>
      <c r="AL63" s="298"/>
    </row>
    <row r="64" spans="2:38" x14ac:dyDescent="0.25">
      <c r="B64" s="296" t="s">
        <v>181</v>
      </c>
      <c r="C64" s="296" t="s">
        <v>181</v>
      </c>
      <c r="D64" s="296" t="s">
        <v>181</v>
      </c>
      <c r="E64" s="296" t="s">
        <v>181</v>
      </c>
      <c r="F64" s="296" t="s">
        <v>181</v>
      </c>
      <c r="G64" s="296" t="s">
        <v>181</v>
      </c>
      <c r="H64" s="296" t="s">
        <v>181</v>
      </c>
      <c r="I64" s="296" t="s">
        <v>181</v>
      </c>
      <c r="J64" s="296" t="s">
        <v>181</v>
      </c>
      <c r="K64" s="296" t="s">
        <v>181</v>
      </c>
      <c r="L64" s="296" t="s">
        <v>181</v>
      </c>
      <c r="M64" s="296" t="s">
        <v>181</v>
      </c>
      <c r="N64" s="296" t="s">
        <v>181</v>
      </c>
      <c r="O64" s="296" t="s">
        <v>181</v>
      </c>
      <c r="P64" s="296" t="s">
        <v>181</v>
      </c>
      <c r="Q64" s="296" t="s">
        <v>181</v>
      </c>
      <c r="R64" s="296" t="s">
        <v>181</v>
      </c>
      <c r="S64" s="286">
        <v>733</v>
      </c>
      <c r="T64" s="286">
        <v>733</v>
      </c>
      <c r="U64" s="286">
        <v>733</v>
      </c>
      <c r="V64" s="286">
        <v>733</v>
      </c>
      <c r="W64" s="286">
        <v>733</v>
      </c>
      <c r="X64" s="285">
        <v>246864903</v>
      </c>
      <c r="Y64" s="285"/>
      <c r="Z64" s="285"/>
      <c r="AA64" s="285"/>
      <c r="AB64" s="285"/>
      <c r="AC64" s="285">
        <v>124739638.03</v>
      </c>
      <c r="AD64" s="285"/>
      <c r="AE64" s="285"/>
      <c r="AF64" s="285"/>
      <c r="AG64" s="285"/>
      <c r="AH64" s="297">
        <f>AC64/X64</f>
        <v>0.50529514934733355</v>
      </c>
      <c r="AI64" s="298"/>
      <c r="AJ64" s="298"/>
      <c r="AK64" s="298"/>
      <c r="AL64" s="298"/>
    </row>
    <row r="65" spans="2:38" ht="27" customHeight="1" x14ac:dyDescent="0.25">
      <c r="B65" s="329" t="s">
        <v>358</v>
      </c>
      <c r="C65" s="330"/>
      <c r="D65" s="330"/>
      <c r="E65" s="330"/>
      <c r="F65" s="330"/>
      <c r="G65" s="330"/>
      <c r="H65" s="330"/>
      <c r="I65" s="330"/>
      <c r="J65" s="330"/>
      <c r="K65" s="330"/>
      <c r="L65" s="330"/>
      <c r="M65" s="330"/>
      <c r="N65" s="330"/>
      <c r="O65" s="330"/>
      <c r="P65" s="330"/>
      <c r="Q65" s="330"/>
      <c r="R65" s="331"/>
      <c r="S65" s="293">
        <v>78</v>
      </c>
      <c r="T65" s="294"/>
      <c r="U65" s="294"/>
      <c r="V65" s="294"/>
      <c r="W65" s="295"/>
      <c r="X65" s="332">
        <v>0</v>
      </c>
      <c r="Y65" s="333"/>
      <c r="Z65" s="333"/>
      <c r="AA65" s="333"/>
      <c r="AB65" s="334"/>
      <c r="AC65" s="332">
        <v>0</v>
      </c>
      <c r="AD65" s="333"/>
      <c r="AE65" s="333"/>
      <c r="AF65" s="333"/>
      <c r="AG65" s="334"/>
      <c r="AH65" s="335" t="e">
        <f>AC65/X65</f>
        <v>#DIV/0!</v>
      </c>
      <c r="AI65" s="336"/>
      <c r="AJ65" s="336"/>
      <c r="AK65" s="336"/>
      <c r="AL65" s="337"/>
    </row>
    <row r="66" spans="2:38" x14ac:dyDescent="0.25">
      <c r="B66" s="287" t="s">
        <v>182</v>
      </c>
      <c r="C66" s="287" t="s">
        <v>182</v>
      </c>
      <c r="D66" s="287" t="s">
        <v>182</v>
      </c>
      <c r="E66" s="287" t="s">
        <v>182</v>
      </c>
      <c r="F66" s="287" t="s">
        <v>182</v>
      </c>
      <c r="G66" s="287" t="s">
        <v>182</v>
      </c>
      <c r="H66" s="287" t="s">
        <v>182</v>
      </c>
      <c r="I66" s="287" t="s">
        <v>182</v>
      </c>
      <c r="J66" s="287" t="s">
        <v>182</v>
      </c>
      <c r="K66" s="287" t="s">
        <v>182</v>
      </c>
      <c r="L66" s="287" t="s">
        <v>182</v>
      </c>
      <c r="M66" s="287" t="s">
        <v>182</v>
      </c>
      <c r="N66" s="287" t="s">
        <v>182</v>
      </c>
      <c r="O66" s="287" t="s">
        <v>182</v>
      </c>
      <c r="P66" s="287" t="s">
        <v>182</v>
      </c>
      <c r="Q66" s="287" t="s">
        <v>182</v>
      </c>
      <c r="R66" s="287" t="s">
        <v>182</v>
      </c>
      <c r="S66" s="299">
        <v>8</v>
      </c>
      <c r="T66" s="299">
        <v>8</v>
      </c>
      <c r="U66" s="299">
        <v>8</v>
      </c>
      <c r="V66" s="299">
        <v>8</v>
      </c>
      <c r="W66" s="299">
        <v>8</v>
      </c>
      <c r="X66" s="284">
        <v>4830000</v>
      </c>
      <c r="Y66" s="284"/>
      <c r="Z66" s="284"/>
      <c r="AA66" s="284"/>
      <c r="AB66" s="284"/>
      <c r="AC66" s="284">
        <v>490730</v>
      </c>
      <c r="AD66" s="284"/>
      <c r="AE66" s="284"/>
      <c r="AF66" s="284"/>
      <c r="AG66" s="284"/>
      <c r="AH66" s="338">
        <f>AC66/X66</f>
        <v>0.10160041407867494</v>
      </c>
      <c r="AI66" s="339"/>
      <c r="AJ66" s="339"/>
      <c r="AK66" s="339"/>
      <c r="AL66" s="340"/>
    </row>
    <row r="67" spans="2:38" x14ac:dyDescent="0.25">
      <c r="B67" s="287" t="s">
        <v>183</v>
      </c>
      <c r="C67" s="287" t="s">
        <v>183</v>
      </c>
      <c r="D67" s="287" t="s">
        <v>183</v>
      </c>
      <c r="E67" s="287" t="s">
        <v>183</v>
      </c>
      <c r="F67" s="287" t="s">
        <v>183</v>
      </c>
      <c r="G67" s="287" t="s">
        <v>183</v>
      </c>
      <c r="H67" s="287" t="s">
        <v>183</v>
      </c>
      <c r="I67" s="287" t="s">
        <v>183</v>
      </c>
      <c r="J67" s="287" t="s">
        <v>183</v>
      </c>
      <c r="K67" s="287" t="s">
        <v>183</v>
      </c>
      <c r="L67" s="287" t="s">
        <v>183</v>
      </c>
      <c r="M67" s="287" t="s">
        <v>183</v>
      </c>
      <c r="N67" s="287" t="s">
        <v>183</v>
      </c>
      <c r="O67" s="287" t="s">
        <v>183</v>
      </c>
      <c r="P67" s="287" t="s">
        <v>183</v>
      </c>
      <c r="Q67" s="287" t="s">
        <v>183</v>
      </c>
      <c r="R67" s="287" t="s">
        <v>183</v>
      </c>
      <c r="S67" s="299" t="s">
        <v>362</v>
      </c>
      <c r="T67" s="299"/>
      <c r="U67" s="299"/>
      <c r="V67" s="299"/>
      <c r="W67" s="299"/>
      <c r="X67" s="284">
        <f>X68+X78</f>
        <v>771913325</v>
      </c>
      <c r="Y67" s="284"/>
      <c r="Z67" s="284"/>
      <c r="AA67" s="284"/>
      <c r="AB67" s="284"/>
      <c r="AC67" s="284">
        <f>AC68+AC78</f>
        <v>291624652.15000004</v>
      </c>
      <c r="AD67" s="284"/>
      <c r="AE67" s="284"/>
      <c r="AF67" s="284"/>
      <c r="AG67" s="284"/>
      <c r="AH67" s="308">
        <f t="shared" ref="AH67:AH79" si="1">AC67/X67</f>
        <v>0.37779455633830394</v>
      </c>
      <c r="AI67" s="309"/>
      <c r="AJ67" s="309"/>
      <c r="AK67" s="309"/>
      <c r="AL67" s="309"/>
    </row>
    <row r="68" spans="2:38" x14ac:dyDescent="0.25">
      <c r="B68" s="287" t="s">
        <v>184</v>
      </c>
      <c r="C68" s="287" t="s">
        <v>184</v>
      </c>
      <c r="D68" s="287" t="s">
        <v>184</v>
      </c>
      <c r="E68" s="287" t="s">
        <v>184</v>
      </c>
      <c r="F68" s="287" t="s">
        <v>184</v>
      </c>
      <c r="G68" s="287" t="s">
        <v>184</v>
      </c>
      <c r="H68" s="287" t="s">
        <v>184</v>
      </c>
      <c r="I68" s="287" t="s">
        <v>184</v>
      </c>
      <c r="J68" s="287" t="s">
        <v>184</v>
      </c>
      <c r="K68" s="287" t="s">
        <v>184</v>
      </c>
      <c r="L68" s="287" t="s">
        <v>184</v>
      </c>
      <c r="M68" s="287" t="s">
        <v>184</v>
      </c>
      <c r="N68" s="287" t="s">
        <v>184</v>
      </c>
      <c r="O68" s="287" t="s">
        <v>184</v>
      </c>
      <c r="P68" s="287" t="s">
        <v>184</v>
      </c>
      <c r="Q68" s="287" t="s">
        <v>184</v>
      </c>
      <c r="R68" s="287" t="s">
        <v>184</v>
      </c>
      <c r="S68" s="299">
        <v>4</v>
      </c>
      <c r="T68" s="299">
        <v>4</v>
      </c>
      <c r="U68" s="299">
        <v>4</v>
      </c>
      <c r="V68" s="299">
        <v>4</v>
      </c>
      <c r="W68" s="299">
        <v>4</v>
      </c>
      <c r="X68" s="284">
        <f>SUM(X69:AB77)</f>
        <v>624157682</v>
      </c>
      <c r="Y68" s="284"/>
      <c r="Z68" s="284"/>
      <c r="AA68" s="284"/>
      <c r="AB68" s="284"/>
      <c r="AC68" s="284">
        <f>SUM(AC69:AG77)</f>
        <v>264043132.46000001</v>
      </c>
      <c r="AD68" s="284"/>
      <c r="AE68" s="284"/>
      <c r="AF68" s="284"/>
      <c r="AG68" s="284"/>
      <c r="AH68" s="308">
        <f t="shared" si="1"/>
        <v>0.42303914551515526</v>
      </c>
      <c r="AI68" s="309"/>
      <c r="AJ68" s="309"/>
      <c r="AK68" s="309"/>
      <c r="AL68" s="309"/>
    </row>
    <row r="69" spans="2:38" x14ac:dyDescent="0.25">
      <c r="B69" s="281" t="s">
        <v>185</v>
      </c>
      <c r="C69" s="281" t="s">
        <v>185</v>
      </c>
      <c r="D69" s="281" t="s">
        <v>185</v>
      </c>
      <c r="E69" s="281" t="s">
        <v>185</v>
      </c>
      <c r="F69" s="281" t="s">
        <v>185</v>
      </c>
      <c r="G69" s="281" t="s">
        <v>185</v>
      </c>
      <c r="H69" s="281" t="s">
        <v>185</v>
      </c>
      <c r="I69" s="281" t="s">
        <v>185</v>
      </c>
      <c r="J69" s="281" t="s">
        <v>185</v>
      </c>
      <c r="K69" s="281" t="s">
        <v>185</v>
      </c>
      <c r="L69" s="281" t="s">
        <v>185</v>
      </c>
      <c r="M69" s="281" t="s">
        <v>185</v>
      </c>
      <c r="N69" s="281" t="s">
        <v>185</v>
      </c>
      <c r="O69" s="281" t="s">
        <v>185</v>
      </c>
      <c r="P69" s="281" t="s">
        <v>185</v>
      </c>
      <c r="Q69" s="281" t="s">
        <v>185</v>
      </c>
      <c r="R69" s="281" t="s">
        <v>185</v>
      </c>
      <c r="S69" s="347">
        <v>41</v>
      </c>
      <c r="T69" s="347">
        <v>41</v>
      </c>
      <c r="U69" s="347">
        <v>41</v>
      </c>
      <c r="V69" s="347">
        <v>41</v>
      </c>
      <c r="W69" s="347">
        <v>41</v>
      </c>
      <c r="X69" s="341">
        <v>176894665</v>
      </c>
      <c r="Y69" s="341"/>
      <c r="Z69" s="341"/>
      <c r="AA69" s="341"/>
      <c r="AB69" s="341"/>
      <c r="AC69" s="341">
        <v>92398422.859999999</v>
      </c>
      <c r="AD69" s="341"/>
      <c r="AE69" s="341"/>
      <c r="AF69" s="341"/>
      <c r="AG69" s="341"/>
      <c r="AH69" s="342">
        <f t="shared" si="1"/>
        <v>0.52233583675347128</v>
      </c>
      <c r="AI69" s="343"/>
      <c r="AJ69" s="343"/>
      <c r="AK69" s="343"/>
      <c r="AL69" s="343"/>
    </row>
    <row r="70" spans="2:38" x14ac:dyDescent="0.25">
      <c r="B70" s="281" t="s">
        <v>186</v>
      </c>
      <c r="C70" s="281" t="s">
        <v>186</v>
      </c>
      <c r="D70" s="281" t="s">
        <v>186</v>
      </c>
      <c r="E70" s="281" t="s">
        <v>186</v>
      </c>
      <c r="F70" s="281" t="s">
        <v>186</v>
      </c>
      <c r="G70" s="281" t="s">
        <v>186</v>
      </c>
      <c r="H70" s="281" t="s">
        <v>186</v>
      </c>
      <c r="I70" s="281" t="s">
        <v>186</v>
      </c>
      <c r="J70" s="281" t="s">
        <v>186</v>
      </c>
      <c r="K70" s="281" t="s">
        <v>186</v>
      </c>
      <c r="L70" s="281" t="s">
        <v>186</v>
      </c>
      <c r="M70" s="281" t="s">
        <v>186</v>
      </c>
      <c r="N70" s="281" t="s">
        <v>186</v>
      </c>
      <c r="O70" s="281" t="s">
        <v>186</v>
      </c>
      <c r="P70" s="281" t="s">
        <v>186</v>
      </c>
      <c r="Q70" s="281" t="s">
        <v>186</v>
      </c>
      <c r="R70" s="281" t="s">
        <v>186</v>
      </c>
      <c r="S70" s="347">
        <v>42</v>
      </c>
      <c r="T70" s="347">
        <v>42</v>
      </c>
      <c r="U70" s="347">
        <v>42</v>
      </c>
      <c r="V70" s="347">
        <v>42</v>
      </c>
      <c r="W70" s="347">
        <v>42</v>
      </c>
      <c r="X70" s="341">
        <v>255997549</v>
      </c>
      <c r="Y70" s="341"/>
      <c r="Z70" s="341"/>
      <c r="AA70" s="341"/>
      <c r="AB70" s="341"/>
      <c r="AC70" s="341">
        <v>89296001.790000007</v>
      </c>
      <c r="AD70" s="341"/>
      <c r="AE70" s="341"/>
      <c r="AF70" s="341"/>
      <c r="AG70" s="341"/>
      <c r="AH70" s="342">
        <f t="shared" si="1"/>
        <v>0.34881584663140663</v>
      </c>
      <c r="AI70" s="343"/>
      <c r="AJ70" s="343"/>
      <c r="AK70" s="343"/>
      <c r="AL70" s="343"/>
    </row>
    <row r="71" spans="2:38" x14ac:dyDescent="0.25">
      <c r="B71" s="351" t="s">
        <v>354</v>
      </c>
      <c r="C71" s="352"/>
      <c r="D71" s="352"/>
      <c r="E71" s="352"/>
      <c r="F71" s="352"/>
      <c r="G71" s="352"/>
      <c r="H71" s="352"/>
      <c r="I71" s="352"/>
      <c r="J71" s="352"/>
      <c r="K71" s="352"/>
      <c r="L71" s="352"/>
      <c r="M71" s="352"/>
      <c r="N71" s="352"/>
      <c r="O71" s="352"/>
      <c r="P71" s="352"/>
      <c r="Q71" s="352"/>
      <c r="R71" s="353"/>
      <c r="S71" s="344">
        <v>43</v>
      </c>
      <c r="T71" s="345"/>
      <c r="U71" s="345"/>
      <c r="V71" s="345"/>
      <c r="W71" s="346"/>
      <c r="X71" s="323">
        <v>0</v>
      </c>
      <c r="Y71" s="324"/>
      <c r="Z71" s="324"/>
      <c r="AA71" s="324"/>
      <c r="AB71" s="325"/>
      <c r="AC71" s="323">
        <v>0</v>
      </c>
      <c r="AD71" s="324"/>
      <c r="AE71" s="324"/>
      <c r="AF71" s="324"/>
      <c r="AG71" s="325"/>
      <c r="AH71" s="326" t="e">
        <f>AC71/X71</f>
        <v>#DIV/0!</v>
      </c>
      <c r="AI71" s="327"/>
      <c r="AJ71" s="327"/>
      <c r="AK71" s="327"/>
      <c r="AL71" s="328"/>
    </row>
    <row r="72" spans="2:38" x14ac:dyDescent="0.25">
      <c r="B72" s="281" t="s">
        <v>187</v>
      </c>
      <c r="C72" s="281" t="s">
        <v>187</v>
      </c>
      <c r="D72" s="281" t="s">
        <v>187</v>
      </c>
      <c r="E72" s="281" t="s">
        <v>187</v>
      </c>
      <c r="F72" s="281" t="s">
        <v>187</v>
      </c>
      <c r="G72" s="281" t="s">
        <v>187</v>
      </c>
      <c r="H72" s="281" t="s">
        <v>187</v>
      </c>
      <c r="I72" s="281" t="s">
        <v>187</v>
      </c>
      <c r="J72" s="281" t="s">
        <v>187</v>
      </c>
      <c r="K72" s="281" t="s">
        <v>187</v>
      </c>
      <c r="L72" s="281" t="s">
        <v>187</v>
      </c>
      <c r="M72" s="281" t="s">
        <v>187</v>
      </c>
      <c r="N72" s="281" t="s">
        <v>187</v>
      </c>
      <c r="O72" s="281" t="s">
        <v>187</v>
      </c>
      <c r="P72" s="281" t="s">
        <v>187</v>
      </c>
      <c r="Q72" s="281" t="s">
        <v>187</v>
      </c>
      <c r="R72" s="281" t="s">
        <v>187</v>
      </c>
      <c r="S72" s="347">
        <v>44</v>
      </c>
      <c r="T72" s="347">
        <v>44</v>
      </c>
      <c r="U72" s="347">
        <v>44</v>
      </c>
      <c r="V72" s="347">
        <v>44</v>
      </c>
      <c r="W72" s="347">
        <v>44</v>
      </c>
      <c r="X72" s="341">
        <v>200000</v>
      </c>
      <c r="Y72" s="341"/>
      <c r="Z72" s="341"/>
      <c r="AA72" s="341"/>
      <c r="AB72" s="341"/>
      <c r="AC72" s="341">
        <v>33033.449999999997</v>
      </c>
      <c r="AD72" s="341"/>
      <c r="AE72" s="341"/>
      <c r="AF72" s="341"/>
      <c r="AG72" s="341"/>
      <c r="AH72" s="342">
        <f t="shared" si="1"/>
        <v>0.16516724999999999</v>
      </c>
      <c r="AI72" s="343"/>
      <c r="AJ72" s="343"/>
      <c r="AK72" s="343"/>
      <c r="AL72" s="343"/>
    </row>
    <row r="73" spans="2:38" x14ac:dyDescent="0.25">
      <c r="B73" s="281" t="s">
        <v>188</v>
      </c>
      <c r="C73" s="281" t="s">
        <v>188</v>
      </c>
      <c r="D73" s="281" t="s">
        <v>188</v>
      </c>
      <c r="E73" s="281" t="s">
        <v>188</v>
      </c>
      <c r="F73" s="281" t="s">
        <v>188</v>
      </c>
      <c r="G73" s="281" t="s">
        <v>188</v>
      </c>
      <c r="H73" s="281" t="s">
        <v>188</v>
      </c>
      <c r="I73" s="281" t="s">
        <v>188</v>
      </c>
      <c r="J73" s="281" t="s">
        <v>188</v>
      </c>
      <c r="K73" s="281" t="s">
        <v>188</v>
      </c>
      <c r="L73" s="281" t="s">
        <v>188</v>
      </c>
      <c r="M73" s="281" t="s">
        <v>188</v>
      </c>
      <c r="N73" s="281" t="s">
        <v>188</v>
      </c>
      <c r="O73" s="281" t="s">
        <v>188</v>
      </c>
      <c r="P73" s="281" t="s">
        <v>188</v>
      </c>
      <c r="Q73" s="281" t="s">
        <v>188</v>
      </c>
      <c r="R73" s="281" t="s">
        <v>188</v>
      </c>
      <c r="S73" s="347">
        <v>45</v>
      </c>
      <c r="T73" s="347">
        <v>45</v>
      </c>
      <c r="U73" s="347">
        <v>45</v>
      </c>
      <c r="V73" s="347">
        <v>45</v>
      </c>
      <c r="W73" s="347">
        <v>45</v>
      </c>
      <c r="X73" s="341">
        <v>42969060</v>
      </c>
      <c r="Y73" s="341"/>
      <c r="Z73" s="341"/>
      <c r="AA73" s="341"/>
      <c r="AB73" s="341"/>
      <c r="AC73" s="341">
        <v>14581384.960000001</v>
      </c>
      <c r="AD73" s="341"/>
      <c r="AE73" s="341"/>
      <c r="AF73" s="341"/>
      <c r="AG73" s="341"/>
      <c r="AH73" s="342">
        <f t="shared" si="1"/>
        <v>0.33934614720452344</v>
      </c>
      <c r="AI73" s="343"/>
      <c r="AJ73" s="343"/>
      <c r="AK73" s="343"/>
      <c r="AL73" s="343"/>
    </row>
    <row r="74" spans="2:38" x14ac:dyDescent="0.25">
      <c r="B74" s="281" t="s">
        <v>189</v>
      </c>
      <c r="C74" s="281" t="s">
        <v>189</v>
      </c>
      <c r="D74" s="281" t="s">
        <v>189</v>
      </c>
      <c r="E74" s="281" t="s">
        <v>189</v>
      </c>
      <c r="F74" s="281" t="s">
        <v>189</v>
      </c>
      <c r="G74" s="281" t="s">
        <v>189</v>
      </c>
      <c r="H74" s="281" t="s">
        <v>189</v>
      </c>
      <c r="I74" s="281" t="s">
        <v>189</v>
      </c>
      <c r="J74" s="281" t="s">
        <v>189</v>
      </c>
      <c r="K74" s="281" t="s">
        <v>189</v>
      </c>
      <c r="L74" s="281" t="s">
        <v>189</v>
      </c>
      <c r="M74" s="281" t="s">
        <v>189</v>
      </c>
      <c r="N74" s="281" t="s">
        <v>189</v>
      </c>
      <c r="O74" s="281" t="s">
        <v>189</v>
      </c>
      <c r="P74" s="281" t="s">
        <v>189</v>
      </c>
      <c r="Q74" s="281" t="s">
        <v>189</v>
      </c>
      <c r="R74" s="281" t="s">
        <v>189</v>
      </c>
      <c r="S74" s="347">
        <v>47</v>
      </c>
      <c r="T74" s="347">
        <v>47</v>
      </c>
      <c r="U74" s="347">
        <v>47</v>
      </c>
      <c r="V74" s="347">
        <v>47</v>
      </c>
      <c r="W74" s="347">
        <v>47</v>
      </c>
      <c r="X74" s="341">
        <v>56347718</v>
      </c>
      <c r="Y74" s="341"/>
      <c r="Z74" s="341"/>
      <c r="AA74" s="341"/>
      <c r="AB74" s="341"/>
      <c r="AC74" s="341">
        <v>32066409.530000001</v>
      </c>
      <c r="AD74" s="341"/>
      <c r="AE74" s="341"/>
      <c r="AF74" s="341"/>
      <c r="AG74" s="341"/>
      <c r="AH74" s="342">
        <f t="shared" si="1"/>
        <v>0.56908089037430054</v>
      </c>
      <c r="AI74" s="343"/>
      <c r="AJ74" s="343"/>
      <c r="AK74" s="343"/>
      <c r="AL74" s="343"/>
    </row>
    <row r="75" spans="2:38" x14ac:dyDescent="0.25">
      <c r="B75" s="281" t="s">
        <v>190</v>
      </c>
      <c r="C75" s="281" t="s">
        <v>190</v>
      </c>
      <c r="D75" s="281" t="s">
        <v>190</v>
      </c>
      <c r="E75" s="281" t="s">
        <v>190</v>
      </c>
      <c r="F75" s="281" t="s">
        <v>190</v>
      </c>
      <c r="G75" s="281" t="s">
        <v>190</v>
      </c>
      <c r="H75" s="281" t="s">
        <v>190</v>
      </c>
      <c r="I75" s="281" t="s">
        <v>190</v>
      </c>
      <c r="J75" s="281" t="s">
        <v>190</v>
      </c>
      <c r="K75" s="281" t="s">
        <v>190</v>
      </c>
      <c r="L75" s="281" t="s">
        <v>190</v>
      </c>
      <c r="M75" s="281" t="s">
        <v>190</v>
      </c>
      <c r="N75" s="281" t="s">
        <v>190</v>
      </c>
      <c r="O75" s="281" t="s">
        <v>190</v>
      </c>
      <c r="P75" s="281" t="s">
        <v>190</v>
      </c>
      <c r="Q75" s="281" t="s">
        <v>190</v>
      </c>
      <c r="R75" s="281" t="s">
        <v>190</v>
      </c>
      <c r="S75" s="347" t="s">
        <v>191</v>
      </c>
      <c r="T75" s="347" t="s">
        <v>191</v>
      </c>
      <c r="U75" s="347" t="s">
        <v>191</v>
      </c>
      <c r="V75" s="347" t="s">
        <v>191</v>
      </c>
      <c r="W75" s="347" t="s">
        <v>191</v>
      </c>
      <c r="X75" s="341">
        <v>34783848</v>
      </c>
      <c r="Y75" s="341"/>
      <c r="Z75" s="341"/>
      <c r="AA75" s="341"/>
      <c r="AB75" s="341"/>
      <c r="AC75" s="341">
        <v>13460167.25</v>
      </c>
      <c r="AD75" s="341"/>
      <c r="AE75" s="341"/>
      <c r="AF75" s="341"/>
      <c r="AG75" s="341"/>
      <c r="AH75" s="342">
        <f t="shared" si="1"/>
        <v>0.38696602083817755</v>
      </c>
      <c r="AI75" s="343"/>
      <c r="AJ75" s="343"/>
      <c r="AK75" s="343"/>
      <c r="AL75" s="343"/>
    </row>
    <row r="76" spans="2:38" x14ac:dyDescent="0.25">
      <c r="B76" s="281" t="s">
        <v>360</v>
      </c>
      <c r="C76" s="281" t="s">
        <v>192</v>
      </c>
      <c r="D76" s="281" t="s">
        <v>192</v>
      </c>
      <c r="E76" s="281" t="s">
        <v>192</v>
      </c>
      <c r="F76" s="281" t="s">
        <v>192</v>
      </c>
      <c r="G76" s="281" t="s">
        <v>192</v>
      </c>
      <c r="H76" s="281" t="s">
        <v>192</v>
      </c>
      <c r="I76" s="281" t="s">
        <v>192</v>
      </c>
      <c r="J76" s="281" t="s">
        <v>192</v>
      </c>
      <c r="K76" s="281" t="s">
        <v>192</v>
      </c>
      <c r="L76" s="281" t="s">
        <v>192</v>
      </c>
      <c r="M76" s="281" t="s">
        <v>192</v>
      </c>
      <c r="N76" s="281" t="s">
        <v>192</v>
      </c>
      <c r="O76" s="281" t="s">
        <v>192</v>
      </c>
      <c r="P76" s="281" t="s">
        <v>192</v>
      </c>
      <c r="Q76" s="281" t="s">
        <v>192</v>
      </c>
      <c r="R76" s="281" t="s">
        <v>192</v>
      </c>
      <c r="S76" s="347" t="s">
        <v>361</v>
      </c>
      <c r="T76" s="347" t="s">
        <v>193</v>
      </c>
      <c r="U76" s="347" t="s">
        <v>193</v>
      </c>
      <c r="V76" s="347" t="s">
        <v>193</v>
      </c>
      <c r="W76" s="347" t="s">
        <v>193</v>
      </c>
      <c r="X76" s="341">
        <v>56200000</v>
      </c>
      <c r="Y76" s="341"/>
      <c r="Z76" s="341"/>
      <c r="AA76" s="341"/>
      <c r="AB76" s="341"/>
      <c r="AC76" s="341">
        <v>22197072.649999999</v>
      </c>
      <c r="AD76" s="341"/>
      <c r="AE76" s="341"/>
      <c r="AF76" s="341"/>
      <c r="AG76" s="341"/>
      <c r="AH76" s="342">
        <f t="shared" si="1"/>
        <v>0.39496570551601423</v>
      </c>
      <c r="AI76" s="343"/>
      <c r="AJ76" s="343"/>
      <c r="AK76" s="343"/>
      <c r="AL76" s="343"/>
    </row>
    <row r="77" spans="2:38" x14ac:dyDescent="0.25">
      <c r="B77" s="348" t="s">
        <v>385</v>
      </c>
      <c r="C77" s="349"/>
      <c r="D77" s="349"/>
      <c r="E77" s="349"/>
      <c r="F77" s="349"/>
      <c r="G77" s="349"/>
      <c r="H77" s="349"/>
      <c r="I77" s="349"/>
      <c r="J77" s="349"/>
      <c r="K77" s="349"/>
      <c r="L77" s="349"/>
      <c r="M77" s="349"/>
      <c r="N77" s="349"/>
      <c r="O77" s="349"/>
      <c r="P77" s="349"/>
      <c r="Q77" s="349"/>
      <c r="R77" s="350"/>
      <c r="S77" s="344">
        <v>465</v>
      </c>
      <c r="T77" s="345"/>
      <c r="U77" s="345"/>
      <c r="V77" s="345"/>
      <c r="W77" s="346"/>
      <c r="X77" s="323">
        <v>764842</v>
      </c>
      <c r="Y77" s="324"/>
      <c r="Z77" s="324"/>
      <c r="AA77" s="324"/>
      <c r="AB77" s="325"/>
      <c r="AC77" s="323">
        <v>10639.97</v>
      </c>
      <c r="AD77" s="324"/>
      <c r="AE77" s="324"/>
      <c r="AF77" s="324"/>
      <c r="AG77" s="325"/>
      <c r="AH77" s="326">
        <f t="shared" ref="AH77" si="2">AC77/X77</f>
        <v>1.3911330706211216E-2</v>
      </c>
      <c r="AI77" s="327"/>
      <c r="AJ77" s="327"/>
      <c r="AK77" s="327"/>
      <c r="AL77" s="328"/>
    </row>
    <row r="78" spans="2:38" x14ac:dyDescent="0.25">
      <c r="B78" s="287" t="s">
        <v>196</v>
      </c>
      <c r="C78" s="287" t="s">
        <v>196</v>
      </c>
      <c r="D78" s="287" t="s">
        <v>196</v>
      </c>
      <c r="E78" s="287" t="s">
        <v>196</v>
      </c>
      <c r="F78" s="287" t="s">
        <v>196</v>
      </c>
      <c r="G78" s="287" t="s">
        <v>196</v>
      </c>
      <c r="H78" s="287" t="s">
        <v>196</v>
      </c>
      <c r="I78" s="287" t="s">
        <v>196</v>
      </c>
      <c r="J78" s="287" t="s">
        <v>196</v>
      </c>
      <c r="K78" s="287" t="s">
        <v>196</v>
      </c>
      <c r="L78" s="287" t="s">
        <v>196</v>
      </c>
      <c r="M78" s="287" t="s">
        <v>196</v>
      </c>
      <c r="N78" s="287" t="s">
        <v>196</v>
      </c>
      <c r="O78" s="287" t="s">
        <v>196</v>
      </c>
      <c r="P78" s="287" t="s">
        <v>196</v>
      </c>
      <c r="Q78" s="287" t="s">
        <v>196</v>
      </c>
      <c r="R78" s="287" t="s">
        <v>196</v>
      </c>
      <c r="S78" s="299">
        <v>5</v>
      </c>
      <c r="T78" s="299">
        <v>5</v>
      </c>
      <c r="U78" s="299">
        <v>5</v>
      </c>
      <c r="V78" s="299">
        <v>5</v>
      </c>
      <c r="W78" s="299">
        <v>5</v>
      </c>
      <c r="X78" s="284">
        <v>147755643</v>
      </c>
      <c r="Y78" s="284"/>
      <c r="Z78" s="284"/>
      <c r="AA78" s="284"/>
      <c r="AB78" s="284"/>
      <c r="AC78" s="284">
        <v>27581519.690000001</v>
      </c>
      <c r="AD78" s="284"/>
      <c r="AE78" s="284"/>
      <c r="AF78" s="284"/>
      <c r="AG78" s="284"/>
      <c r="AH78" s="308">
        <f t="shared" si="1"/>
        <v>0.18666982275594038</v>
      </c>
      <c r="AI78" s="309"/>
      <c r="AJ78" s="309"/>
      <c r="AK78" s="309"/>
      <c r="AL78" s="309"/>
    </row>
    <row r="79" spans="2:38" ht="37.5" customHeight="1" x14ac:dyDescent="0.25">
      <c r="B79" s="287" t="s">
        <v>197</v>
      </c>
      <c r="C79" s="287" t="s">
        <v>197</v>
      </c>
      <c r="D79" s="287" t="s">
        <v>197</v>
      </c>
      <c r="E79" s="287" t="s">
        <v>197</v>
      </c>
      <c r="F79" s="287" t="s">
        <v>197</v>
      </c>
      <c r="G79" s="287" t="s">
        <v>197</v>
      </c>
      <c r="H79" s="287" t="s">
        <v>197</v>
      </c>
      <c r="I79" s="287" t="s">
        <v>197</v>
      </c>
      <c r="J79" s="287" t="s">
        <v>197</v>
      </c>
      <c r="K79" s="287" t="s">
        <v>197</v>
      </c>
      <c r="L79" s="287" t="s">
        <v>197</v>
      </c>
      <c r="M79" s="287" t="s">
        <v>197</v>
      </c>
      <c r="N79" s="287" t="s">
        <v>197</v>
      </c>
      <c r="O79" s="287" t="s">
        <v>197</v>
      </c>
      <c r="P79" s="287" t="s">
        <v>197</v>
      </c>
      <c r="Q79" s="287" t="s">
        <v>197</v>
      </c>
      <c r="R79" s="287" t="s">
        <v>197</v>
      </c>
      <c r="S79" s="299" t="s">
        <v>198</v>
      </c>
      <c r="T79" s="299" t="s">
        <v>198</v>
      </c>
      <c r="U79" s="299" t="s">
        <v>198</v>
      </c>
      <c r="V79" s="299" t="s">
        <v>198</v>
      </c>
      <c r="W79" s="299" t="s">
        <v>198</v>
      </c>
      <c r="X79" s="284">
        <f>X53-X67</f>
        <v>-68945900</v>
      </c>
      <c r="Y79" s="284"/>
      <c r="Z79" s="284"/>
      <c r="AA79" s="284"/>
      <c r="AB79" s="284"/>
      <c r="AC79" s="284">
        <f>AC53-AC67</f>
        <v>27594605.679999948</v>
      </c>
      <c r="AD79" s="284"/>
      <c r="AE79" s="284"/>
      <c r="AF79" s="284"/>
      <c r="AG79" s="284"/>
      <c r="AH79" s="308">
        <f t="shared" si="1"/>
        <v>-0.40023562938477775</v>
      </c>
      <c r="AI79" s="309"/>
      <c r="AJ79" s="309"/>
      <c r="AK79" s="309"/>
      <c r="AL79" s="309"/>
    </row>
    <row r="80" spans="2:38" ht="36.75" customHeight="1" x14ac:dyDescent="0.25">
      <c r="B80" s="287" t="s">
        <v>199</v>
      </c>
      <c r="C80" s="287" t="s">
        <v>199</v>
      </c>
      <c r="D80" s="287" t="s">
        <v>199</v>
      </c>
      <c r="E80" s="287" t="s">
        <v>199</v>
      </c>
      <c r="F80" s="287" t="s">
        <v>199</v>
      </c>
      <c r="G80" s="287" t="s">
        <v>199</v>
      </c>
      <c r="H80" s="287" t="s">
        <v>199</v>
      </c>
      <c r="I80" s="287" t="s">
        <v>199</v>
      </c>
      <c r="J80" s="287" t="s">
        <v>199</v>
      </c>
      <c r="K80" s="287" t="s">
        <v>199</v>
      </c>
      <c r="L80" s="287" t="s">
        <v>199</v>
      </c>
      <c r="M80" s="287" t="s">
        <v>199</v>
      </c>
      <c r="N80" s="287" t="s">
        <v>199</v>
      </c>
      <c r="O80" s="287" t="s">
        <v>199</v>
      </c>
      <c r="P80" s="287" t="s">
        <v>199</v>
      </c>
      <c r="Q80" s="287" t="s">
        <v>199</v>
      </c>
      <c r="R80" s="287" t="s">
        <v>199</v>
      </c>
      <c r="S80" s="299">
        <v>62</v>
      </c>
      <c r="T80" s="299">
        <v>62</v>
      </c>
      <c r="U80" s="299">
        <v>62</v>
      </c>
      <c r="V80" s="299">
        <v>62</v>
      </c>
      <c r="W80" s="299">
        <v>62</v>
      </c>
      <c r="X80" s="284"/>
      <c r="Y80" s="284"/>
      <c r="Z80" s="284"/>
      <c r="AA80" s="284"/>
      <c r="AB80" s="284"/>
      <c r="AC80" s="284"/>
      <c r="AD80" s="284"/>
      <c r="AE80" s="284"/>
      <c r="AF80" s="284"/>
      <c r="AG80" s="284"/>
      <c r="AH80" s="308"/>
      <c r="AI80" s="309"/>
      <c r="AJ80" s="309"/>
      <c r="AK80" s="309"/>
      <c r="AL80" s="309"/>
    </row>
    <row r="81" spans="2:38" x14ac:dyDescent="0.25">
      <c r="B81" s="287" t="s">
        <v>200</v>
      </c>
      <c r="C81" s="287" t="s">
        <v>200</v>
      </c>
      <c r="D81" s="287" t="s">
        <v>200</v>
      </c>
      <c r="E81" s="287" t="s">
        <v>200</v>
      </c>
      <c r="F81" s="287" t="s">
        <v>200</v>
      </c>
      <c r="G81" s="287" t="s">
        <v>200</v>
      </c>
      <c r="H81" s="287" t="s">
        <v>200</v>
      </c>
      <c r="I81" s="287" t="s">
        <v>200</v>
      </c>
      <c r="J81" s="287" t="s">
        <v>200</v>
      </c>
      <c r="K81" s="287" t="s">
        <v>200</v>
      </c>
      <c r="L81" s="287" t="s">
        <v>200</v>
      </c>
      <c r="M81" s="287" t="s">
        <v>200</v>
      </c>
      <c r="N81" s="287" t="s">
        <v>200</v>
      </c>
      <c r="O81" s="287" t="s">
        <v>200</v>
      </c>
      <c r="P81" s="287" t="s">
        <v>200</v>
      </c>
      <c r="Q81" s="287" t="s">
        <v>200</v>
      </c>
      <c r="R81" s="287" t="s">
        <v>200</v>
      </c>
      <c r="S81" s="299">
        <v>61</v>
      </c>
      <c r="T81" s="299">
        <v>61</v>
      </c>
      <c r="U81" s="299">
        <v>61</v>
      </c>
      <c r="V81" s="299">
        <v>61</v>
      </c>
      <c r="W81" s="299">
        <v>61</v>
      </c>
      <c r="X81" s="284">
        <f>X82+X85</f>
        <v>0</v>
      </c>
      <c r="Y81" s="284"/>
      <c r="Z81" s="284"/>
      <c r="AA81" s="284"/>
      <c r="AB81" s="284"/>
      <c r="AC81" s="284">
        <f>AC82+AC85</f>
        <v>0</v>
      </c>
      <c r="AD81" s="284"/>
      <c r="AE81" s="284"/>
      <c r="AF81" s="284"/>
      <c r="AG81" s="284"/>
      <c r="AH81" s="308" t="e">
        <f>AC81/X81</f>
        <v>#DIV/0!</v>
      </c>
      <c r="AI81" s="309"/>
      <c r="AJ81" s="309"/>
      <c r="AK81" s="309"/>
      <c r="AL81" s="309"/>
    </row>
    <row r="82" spans="2:38" x14ac:dyDescent="0.25">
      <c r="B82" s="281" t="s">
        <v>201</v>
      </c>
      <c r="C82" s="281" t="s">
        <v>201</v>
      </c>
      <c r="D82" s="281" t="s">
        <v>201</v>
      </c>
      <c r="E82" s="281" t="s">
        <v>201</v>
      </c>
      <c r="F82" s="281" t="s">
        <v>201</v>
      </c>
      <c r="G82" s="281" t="s">
        <v>201</v>
      </c>
      <c r="H82" s="281" t="s">
        <v>201</v>
      </c>
      <c r="I82" s="281" t="s">
        <v>201</v>
      </c>
      <c r="J82" s="281" t="s">
        <v>201</v>
      </c>
      <c r="K82" s="281" t="s">
        <v>201</v>
      </c>
      <c r="L82" s="281" t="s">
        <v>201</v>
      </c>
      <c r="M82" s="281" t="s">
        <v>201</v>
      </c>
      <c r="N82" s="281" t="s">
        <v>201</v>
      </c>
      <c r="O82" s="281" t="s">
        <v>201</v>
      </c>
      <c r="P82" s="281" t="s">
        <v>201</v>
      </c>
      <c r="Q82" s="281" t="s">
        <v>201</v>
      </c>
      <c r="R82" s="281" t="s">
        <v>201</v>
      </c>
      <c r="S82" s="347">
        <v>611</v>
      </c>
      <c r="T82" s="347">
        <v>611</v>
      </c>
      <c r="U82" s="347">
        <v>611</v>
      </c>
      <c r="V82" s="347">
        <v>611</v>
      </c>
      <c r="W82" s="347">
        <v>611</v>
      </c>
      <c r="X82" s="341">
        <f>SUM(X83:AB84)</f>
        <v>0</v>
      </c>
      <c r="Y82" s="341"/>
      <c r="Z82" s="341"/>
      <c r="AA82" s="341"/>
      <c r="AB82" s="341"/>
      <c r="AC82" s="341">
        <f>SUM(AC83:AG84)</f>
        <v>0</v>
      </c>
      <c r="AD82" s="341"/>
      <c r="AE82" s="341"/>
      <c r="AF82" s="341"/>
      <c r="AG82" s="341"/>
      <c r="AH82" s="342" t="e">
        <f>AC82/X82</f>
        <v>#DIV/0!</v>
      </c>
      <c r="AI82" s="343"/>
      <c r="AJ82" s="343"/>
      <c r="AK82" s="343"/>
      <c r="AL82" s="343"/>
    </row>
    <row r="83" spans="2:38" ht="42.75" customHeight="1" x14ac:dyDescent="0.25">
      <c r="B83" s="281" t="s">
        <v>202</v>
      </c>
      <c r="C83" s="281" t="s">
        <v>202</v>
      </c>
      <c r="D83" s="281" t="s">
        <v>202</v>
      </c>
      <c r="E83" s="281" t="s">
        <v>202</v>
      </c>
      <c r="F83" s="281" t="s">
        <v>202</v>
      </c>
      <c r="G83" s="281" t="s">
        <v>202</v>
      </c>
      <c r="H83" s="281" t="s">
        <v>202</v>
      </c>
      <c r="I83" s="281" t="s">
        <v>202</v>
      </c>
      <c r="J83" s="281" t="s">
        <v>202</v>
      </c>
      <c r="K83" s="281" t="s">
        <v>202</v>
      </c>
      <c r="L83" s="281" t="s">
        <v>202</v>
      </c>
      <c r="M83" s="281" t="s">
        <v>202</v>
      </c>
      <c r="N83" s="281" t="s">
        <v>202</v>
      </c>
      <c r="O83" s="281" t="s">
        <v>202</v>
      </c>
      <c r="P83" s="281" t="s">
        <v>202</v>
      </c>
      <c r="Q83" s="281" t="s">
        <v>202</v>
      </c>
      <c r="R83" s="281" t="s">
        <v>202</v>
      </c>
      <c r="S83" s="344" t="s">
        <v>203</v>
      </c>
      <c r="T83" s="345" t="s">
        <v>203</v>
      </c>
      <c r="U83" s="345" t="s">
        <v>203</v>
      </c>
      <c r="V83" s="345" t="s">
        <v>203</v>
      </c>
      <c r="W83" s="346" t="s">
        <v>203</v>
      </c>
      <c r="X83" s="341">
        <v>0</v>
      </c>
      <c r="Y83" s="341"/>
      <c r="Z83" s="341"/>
      <c r="AA83" s="341"/>
      <c r="AB83" s="341"/>
      <c r="AC83" s="341">
        <v>0</v>
      </c>
      <c r="AD83" s="341"/>
      <c r="AE83" s="341"/>
      <c r="AF83" s="341"/>
      <c r="AG83" s="341"/>
      <c r="AH83" s="342" t="e">
        <f>AC83/X83</f>
        <v>#DIV/0!</v>
      </c>
      <c r="AI83" s="343"/>
      <c r="AJ83" s="343"/>
      <c r="AK83" s="343"/>
      <c r="AL83" s="343"/>
    </row>
    <row r="84" spans="2:38" ht="59.25" customHeight="1" x14ac:dyDescent="0.25">
      <c r="B84" s="344" t="s">
        <v>204</v>
      </c>
      <c r="C84" s="345" t="s">
        <v>204</v>
      </c>
      <c r="D84" s="345" t="s">
        <v>204</v>
      </c>
      <c r="E84" s="345" t="s">
        <v>204</v>
      </c>
      <c r="F84" s="345" t="s">
        <v>204</v>
      </c>
      <c r="G84" s="345" t="s">
        <v>204</v>
      </c>
      <c r="H84" s="345" t="s">
        <v>204</v>
      </c>
      <c r="I84" s="345" t="s">
        <v>204</v>
      </c>
      <c r="J84" s="345" t="s">
        <v>204</v>
      </c>
      <c r="K84" s="345" t="s">
        <v>204</v>
      </c>
      <c r="L84" s="345" t="s">
        <v>204</v>
      </c>
      <c r="M84" s="345" t="s">
        <v>204</v>
      </c>
      <c r="N84" s="345" t="s">
        <v>204</v>
      </c>
      <c r="O84" s="345" t="s">
        <v>204</v>
      </c>
      <c r="P84" s="345" t="s">
        <v>204</v>
      </c>
      <c r="Q84" s="345" t="s">
        <v>204</v>
      </c>
      <c r="R84" s="346" t="s">
        <v>204</v>
      </c>
      <c r="S84" s="347" t="s">
        <v>317</v>
      </c>
      <c r="T84" s="347" t="s">
        <v>205</v>
      </c>
      <c r="U84" s="347" t="s">
        <v>205</v>
      </c>
      <c r="V84" s="347" t="s">
        <v>205</v>
      </c>
      <c r="W84" s="347" t="s">
        <v>205</v>
      </c>
      <c r="X84" s="341"/>
      <c r="Y84" s="341"/>
      <c r="Z84" s="341"/>
      <c r="AA84" s="341"/>
      <c r="AB84" s="341"/>
      <c r="AC84" s="341"/>
      <c r="AD84" s="341"/>
      <c r="AE84" s="341"/>
      <c r="AF84" s="341"/>
      <c r="AG84" s="341"/>
      <c r="AH84" s="342" t="str">
        <f>'član 4'!E35</f>
        <v/>
      </c>
      <c r="AI84" s="343"/>
      <c r="AJ84" s="343"/>
      <c r="AK84" s="343"/>
      <c r="AL84" s="343"/>
    </row>
    <row r="85" spans="2:38" x14ac:dyDescent="0.25">
      <c r="B85" s="281" t="s">
        <v>206</v>
      </c>
      <c r="C85" s="281" t="s">
        <v>206</v>
      </c>
      <c r="D85" s="281" t="s">
        <v>206</v>
      </c>
      <c r="E85" s="281" t="s">
        <v>206</v>
      </c>
      <c r="F85" s="281" t="s">
        <v>206</v>
      </c>
      <c r="G85" s="281" t="s">
        <v>206</v>
      </c>
      <c r="H85" s="281" t="s">
        <v>206</v>
      </c>
      <c r="I85" s="281" t="s">
        <v>206</v>
      </c>
      <c r="J85" s="281" t="s">
        <v>206</v>
      </c>
      <c r="K85" s="281" t="s">
        <v>206</v>
      </c>
      <c r="L85" s="281" t="s">
        <v>206</v>
      </c>
      <c r="M85" s="281" t="s">
        <v>206</v>
      </c>
      <c r="N85" s="281" t="s">
        <v>206</v>
      </c>
      <c r="O85" s="281" t="s">
        <v>206</v>
      </c>
      <c r="P85" s="281" t="s">
        <v>206</v>
      </c>
      <c r="Q85" s="281" t="s">
        <v>206</v>
      </c>
      <c r="R85" s="281" t="s">
        <v>206</v>
      </c>
      <c r="S85" s="347">
        <v>612</v>
      </c>
      <c r="T85" s="347">
        <v>612</v>
      </c>
      <c r="U85" s="347">
        <v>612</v>
      </c>
      <c r="V85" s="347">
        <v>612</v>
      </c>
      <c r="W85" s="347">
        <v>612</v>
      </c>
      <c r="X85" s="341"/>
      <c r="Y85" s="341"/>
      <c r="Z85" s="341"/>
      <c r="AA85" s="341"/>
      <c r="AB85" s="341"/>
      <c r="AC85" s="341"/>
      <c r="AD85" s="341"/>
      <c r="AE85" s="341"/>
      <c r="AF85" s="341"/>
      <c r="AG85" s="341"/>
      <c r="AH85" s="342" t="str">
        <f>'član 4'!E36</f>
        <v/>
      </c>
      <c r="AI85" s="343"/>
      <c r="AJ85" s="343"/>
      <c r="AK85" s="343"/>
      <c r="AL85" s="343"/>
    </row>
    <row r="86" spans="2:38" x14ac:dyDescent="0.25">
      <c r="B86" s="287" t="s">
        <v>207</v>
      </c>
      <c r="C86" s="287" t="s">
        <v>207</v>
      </c>
      <c r="D86" s="287" t="s">
        <v>207</v>
      </c>
      <c r="E86" s="287" t="s">
        <v>207</v>
      </c>
      <c r="F86" s="287" t="s">
        <v>207</v>
      </c>
      <c r="G86" s="287" t="s">
        <v>207</v>
      </c>
      <c r="H86" s="287" t="s">
        <v>207</v>
      </c>
      <c r="I86" s="287" t="s">
        <v>207</v>
      </c>
      <c r="J86" s="287" t="s">
        <v>207</v>
      </c>
      <c r="K86" s="287" t="s">
        <v>207</v>
      </c>
      <c r="L86" s="287" t="s">
        <v>207</v>
      </c>
      <c r="M86" s="287" t="s">
        <v>207</v>
      </c>
      <c r="N86" s="287" t="s">
        <v>207</v>
      </c>
      <c r="O86" s="287" t="s">
        <v>207</v>
      </c>
      <c r="P86" s="287" t="s">
        <v>207</v>
      </c>
      <c r="Q86" s="287" t="s">
        <v>207</v>
      </c>
      <c r="R86" s="287" t="s">
        <v>207</v>
      </c>
      <c r="S86" s="299"/>
      <c r="T86" s="299"/>
      <c r="U86" s="299"/>
      <c r="V86" s="299"/>
      <c r="W86" s="299"/>
      <c r="X86" s="284">
        <f>X79-X80-X81</f>
        <v>-68945900</v>
      </c>
      <c r="Y86" s="284"/>
      <c r="Z86" s="284"/>
      <c r="AA86" s="284"/>
      <c r="AB86" s="284"/>
      <c r="AC86" s="284">
        <f>AC79-AC80-AC81</f>
        <v>27594605.679999948</v>
      </c>
      <c r="AD86" s="284"/>
      <c r="AE86" s="284"/>
      <c r="AF86" s="284"/>
      <c r="AG86" s="284"/>
      <c r="AH86" s="308">
        <f>AC86/X86</f>
        <v>-0.40023562938477775</v>
      </c>
      <c r="AI86" s="309"/>
      <c r="AJ86" s="309"/>
      <c r="AK86" s="309"/>
      <c r="AL86" s="309"/>
    </row>
    <row r="87" spans="2:38" x14ac:dyDescent="0.25">
      <c r="B87" s="287" t="s">
        <v>208</v>
      </c>
      <c r="C87" s="287" t="s">
        <v>208</v>
      </c>
      <c r="D87" s="287" t="s">
        <v>208</v>
      </c>
      <c r="E87" s="287" t="s">
        <v>208</v>
      </c>
      <c r="F87" s="287" t="s">
        <v>208</v>
      </c>
      <c r="G87" s="287" t="s">
        <v>208</v>
      </c>
      <c r="H87" s="287" t="s">
        <v>208</v>
      </c>
      <c r="I87" s="287" t="s">
        <v>208</v>
      </c>
      <c r="J87" s="287" t="s">
        <v>208</v>
      </c>
      <c r="K87" s="287" t="s">
        <v>208</v>
      </c>
      <c r="L87" s="287" t="s">
        <v>208</v>
      </c>
      <c r="M87" s="287" t="s">
        <v>208</v>
      </c>
      <c r="N87" s="287" t="s">
        <v>208</v>
      </c>
      <c r="O87" s="287" t="s">
        <v>208</v>
      </c>
      <c r="P87" s="287" t="s">
        <v>208</v>
      </c>
      <c r="Q87" s="287" t="s">
        <v>208</v>
      </c>
      <c r="R87" s="287" t="s">
        <v>208</v>
      </c>
      <c r="S87" s="299"/>
      <c r="T87" s="299"/>
      <c r="U87" s="299"/>
      <c r="V87" s="299"/>
      <c r="W87" s="299"/>
      <c r="X87" s="359" t="str">
        <f>IF(OR(ISBLANK('član 4'!C38),'član 4'!C38=0),"",'član 4'!C38)</f>
        <v/>
      </c>
      <c r="Y87" s="359"/>
      <c r="Z87" s="359"/>
      <c r="AA87" s="359"/>
      <c r="AB87" s="359"/>
      <c r="AC87" s="359" t="str">
        <f>IF(OR(ISBLANK('član 4'!D38),'član 4'!D38=0),"",'član 4'!D38)</f>
        <v/>
      </c>
      <c r="AD87" s="359"/>
      <c r="AE87" s="359"/>
      <c r="AF87" s="359"/>
      <c r="AG87" s="359"/>
      <c r="AH87" s="357" t="str">
        <f>'član 4'!E38</f>
        <v/>
      </c>
      <c r="AI87" s="358"/>
      <c r="AJ87" s="358"/>
      <c r="AK87" s="358"/>
      <c r="AL87" s="358"/>
    </row>
    <row r="88" spans="2:38" ht="28.5" customHeight="1" x14ac:dyDescent="0.25">
      <c r="B88" s="287" t="s">
        <v>209</v>
      </c>
      <c r="C88" s="287" t="s">
        <v>209</v>
      </c>
      <c r="D88" s="287" t="s">
        <v>209</v>
      </c>
      <c r="E88" s="287" t="s">
        <v>209</v>
      </c>
      <c r="F88" s="287" t="s">
        <v>209</v>
      </c>
      <c r="G88" s="287" t="s">
        <v>209</v>
      </c>
      <c r="H88" s="287" t="s">
        <v>209</v>
      </c>
      <c r="I88" s="287" t="s">
        <v>209</v>
      </c>
      <c r="J88" s="287" t="s">
        <v>209</v>
      </c>
      <c r="K88" s="287" t="s">
        <v>209</v>
      </c>
      <c r="L88" s="287" t="s">
        <v>209</v>
      </c>
      <c r="M88" s="287" t="s">
        <v>209</v>
      </c>
      <c r="N88" s="287" t="s">
        <v>209</v>
      </c>
      <c r="O88" s="287" t="s">
        <v>209</v>
      </c>
      <c r="P88" s="287" t="s">
        <v>209</v>
      </c>
      <c r="Q88" s="287" t="s">
        <v>209</v>
      </c>
      <c r="R88" s="287" t="s">
        <v>209</v>
      </c>
      <c r="S88" s="299">
        <v>92</v>
      </c>
      <c r="T88" s="299">
        <v>92</v>
      </c>
      <c r="U88" s="299">
        <v>92</v>
      </c>
      <c r="V88" s="299">
        <v>92</v>
      </c>
      <c r="W88" s="299">
        <v>92</v>
      </c>
      <c r="X88" s="284"/>
      <c r="Y88" s="284"/>
      <c r="Z88" s="284"/>
      <c r="AA88" s="284"/>
      <c r="AB88" s="284"/>
      <c r="AC88" s="284"/>
      <c r="AD88" s="284"/>
      <c r="AE88" s="284"/>
      <c r="AF88" s="284"/>
      <c r="AG88" s="284"/>
      <c r="AH88" s="308" t="str">
        <f>'član 4'!E39</f>
        <v/>
      </c>
      <c r="AI88" s="309"/>
      <c r="AJ88" s="309"/>
      <c r="AK88" s="309"/>
      <c r="AL88" s="309"/>
    </row>
    <row r="89" spans="2:38" x14ac:dyDescent="0.25">
      <c r="B89" s="287" t="s">
        <v>210</v>
      </c>
      <c r="C89" s="287" t="s">
        <v>210</v>
      </c>
      <c r="D89" s="287" t="s">
        <v>210</v>
      </c>
      <c r="E89" s="287" t="s">
        <v>210</v>
      </c>
      <c r="F89" s="287" t="s">
        <v>210</v>
      </c>
      <c r="G89" s="287" t="s">
        <v>210</v>
      </c>
      <c r="H89" s="287" t="s">
        <v>210</v>
      </c>
      <c r="I89" s="287" t="s">
        <v>210</v>
      </c>
      <c r="J89" s="287" t="s">
        <v>210</v>
      </c>
      <c r="K89" s="287" t="s">
        <v>210</v>
      </c>
      <c r="L89" s="287" t="s">
        <v>210</v>
      </c>
      <c r="M89" s="287" t="s">
        <v>210</v>
      </c>
      <c r="N89" s="287" t="s">
        <v>210</v>
      </c>
      <c r="O89" s="287" t="s">
        <v>210</v>
      </c>
      <c r="P89" s="287" t="s">
        <v>210</v>
      </c>
      <c r="Q89" s="287" t="s">
        <v>210</v>
      </c>
      <c r="R89" s="287" t="s">
        <v>210</v>
      </c>
      <c r="S89" s="299">
        <v>91</v>
      </c>
      <c r="T89" s="299">
        <v>91</v>
      </c>
      <c r="U89" s="299">
        <v>91</v>
      </c>
      <c r="V89" s="299">
        <v>91</v>
      </c>
      <c r="W89" s="299">
        <v>91</v>
      </c>
      <c r="X89" s="354">
        <f>SUM(X90)</f>
        <v>0</v>
      </c>
      <c r="Y89" s="355"/>
      <c r="Z89" s="355"/>
      <c r="AA89" s="355"/>
      <c r="AB89" s="356"/>
      <c r="AC89" s="354">
        <f>SUM(AC90)</f>
        <v>0</v>
      </c>
      <c r="AD89" s="355"/>
      <c r="AE89" s="355"/>
      <c r="AF89" s="355"/>
      <c r="AG89" s="356"/>
      <c r="AH89" s="357" t="str">
        <f>'član 4'!E40</f>
        <v/>
      </c>
      <c r="AI89" s="358"/>
      <c r="AJ89" s="358"/>
      <c r="AK89" s="358"/>
      <c r="AL89" s="358"/>
    </row>
    <row r="90" spans="2:38" x14ac:dyDescent="0.25">
      <c r="B90" s="281" t="s">
        <v>211</v>
      </c>
      <c r="C90" s="281" t="s">
        <v>211</v>
      </c>
      <c r="D90" s="281" t="s">
        <v>211</v>
      </c>
      <c r="E90" s="281" t="s">
        <v>211</v>
      </c>
      <c r="F90" s="281" t="s">
        <v>211</v>
      </c>
      <c r="G90" s="281" t="s">
        <v>211</v>
      </c>
      <c r="H90" s="281" t="s">
        <v>211</v>
      </c>
      <c r="I90" s="281" t="s">
        <v>211</v>
      </c>
      <c r="J90" s="281" t="s">
        <v>211</v>
      </c>
      <c r="K90" s="281" t="s">
        <v>211</v>
      </c>
      <c r="L90" s="281" t="s">
        <v>211</v>
      </c>
      <c r="M90" s="281" t="s">
        <v>211</v>
      </c>
      <c r="N90" s="281" t="s">
        <v>211</v>
      </c>
      <c r="O90" s="281" t="s">
        <v>211</v>
      </c>
      <c r="P90" s="281" t="s">
        <v>211</v>
      </c>
      <c r="Q90" s="281" t="s">
        <v>211</v>
      </c>
      <c r="R90" s="281" t="s">
        <v>211</v>
      </c>
      <c r="S90" s="347">
        <v>911</v>
      </c>
      <c r="T90" s="347">
        <v>911</v>
      </c>
      <c r="U90" s="347">
        <v>911</v>
      </c>
      <c r="V90" s="347">
        <v>911</v>
      </c>
      <c r="W90" s="347">
        <v>911</v>
      </c>
      <c r="X90" s="341">
        <f>SUM(X91:AB92)</f>
        <v>0</v>
      </c>
      <c r="Y90" s="341"/>
      <c r="Z90" s="341"/>
      <c r="AA90" s="341"/>
      <c r="AB90" s="341"/>
      <c r="AC90" s="341">
        <f>SUM(AC91:AG92)</f>
        <v>0</v>
      </c>
      <c r="AD90" s="341"/>
      <c r="AE90" s="341"/>
      <c r="AF90" s="341"/>
      <c r="AG90" s="341"/>
      <c r="AH90" s="308" t="str">
        <f>'član 4'!E41</f>
        <v/>
      </c>
      <c r="AI90" s="309"/>
      <c r="AJ90" s="309"/>
      <c r="AK90" s="309"/>
      <c r="AL90" s="309"/>
    </row>
    <row r="91" spans="2:38" ht="27.75" customHeight="1" x14ac:dyDescent="0.25">
      <c r="B91" s="281" t="s">
        <v>212</v>
      </c>
      <c r="C91" s="281" t="s">
        <v>212</v>
      </c>
      <c r="D91" s="281" t="s">
        <v>212</v>
      </c>
      <c r="E91" s="281" t="s">
        <v>212</v>
      </c>
      <c r="F91" s="281" t="s">
        <v>212</v>
      </c>
      <c r="G91" s="281" t="s">
        <v>212</v>
      </c>
      <c r="H91" s="281" t="s">
        <v>212</v>
      </c>
      <c r="I91" s="281" t="s">
        <v>212</v>
      </c>
      <c r="J91" s="281" t="s">
        <v>212</v>
      </c>
      <c r="K91" s="281" t="s">
        <v>212</v>
      </c>
      <c r="L91" s="281" t="s">
        <v>212</v>
      </c>
      <c r="M91" s="281" t="s">
        <v>212</v>
      </c>
      <c r="N91" s="281" t="s">
        <v>212</v>
      </c>
      <c r="O91" s="281" t="s">
        <v>212</v>
      </c>
      <c r="P91" s="281" t="s">
        <v>212</v>
      </c>
      <c r="Q91" s="281" t="s">
        <v>212</v>
      </c>
      <c r="R91" s="281" t="s">
        <v>212</v>
      </c>
      <c r="S91" s="347" t="s">
        <v>213</v>
      </c>
      <c r="T91" s="347" t="s">
        <v>213</v>
      </c>
      <c r="U91" s="347" t="s">
        <v>213</v>
      </c>
      <c r="V91" s="347" t="s">
        <v>213</v>
      </c>
      <c r="W91" s="347" t="s">
        <v>213</v>
      </c>
      <c r="X91" s="341"/>
      <c r="Y91" s="341"/>
      <c r="Z91" s="341"/>
      <c r="AA91" s="341"/>
      <c r="AB91" s="341"/>
      <c r="AC91" s="341"/>
      <c r="AD91" s="341"/>
      <c r="AE91" s="341"/>
      <c r="AF91" s="341"/>
      <c r="AG91" s="341"/>
      <c r="AH91" s="357" t="str">
        <f>'član 4'!E42</f>
        <v/>
      </c>
      <c r="AI91" s="358"/>
      <c r="AJ91" s="358"/>
      <c r="AK91" s="358"/>
      <c r="AL91" s="358"/>
    </row>
    <row r="92" spans="2:38" x14ac:dyDescent="0.25">
      <c r="B92" s="281" t="s">
        <v>214</v>
      </c>
      <c r="C92" s="281" t="s">
        <v>214</v>
      </c>
      <c r="D92" s="281" t="s">
        <v>214</v>
      </c>
      <c r="E92" s="281" t="s">
        <v>214</v>
      </c>
      <c r="F92" s="281" t="s">
        <v>214</v>
      </c>
      <c r="G92" s="281" t="s">
        <v>214</v>
      </c>
      <c r="H92" s="281" t="s">
        <v>214</v>
      </c>
      <c r="I92" s="281" t="s">
        <v>214</v>
      </c>
      <c r="J92" s="281" t="s">
        <v>214</v>
      </c>
      <c r="K92" s="281" t="s">
        <v>214</v>
      </c>
      <c r="L92" s="281" t="s">
        <v>214</v>
      </c>
      <c r="M92" s="281" t="s">
        <v>214</v>
      </c>
      <c r="N92" s="281" t="s">
        <v>214</v>
      </c>
      <c r="O92" s="281" t="s">
        <v>214</v>
      </c>
      <c r="P92" s="281" t="s">
        <v>214</v>
      </c>
      <c r="Q92" s="281" t="s">
        <v>214</v>
      </c>
      <c r="R92" s="281" t="s">
        <v>214</v>
      </c>
      <c r="S92" s="347" t="s">
        <v>215</v>
      </c>
      <c r="T92" s="347" t="s">
        <v>215</v>
      </c>
      <c r="U92" s="347" t="s">
        <v>215</v>
      </c>
      <c r="V92" s="347" t="s">
        <v>215</v>
      </c>
      <c r="W92" s="347" t="s">
        <v>215</v>
      </c>
      <c r="X92" s="359" t="str">
        <f>IF(OR(ISBLANK('član 4'!C43),'član 4'!C43=0),"",'član 4'!C43)</f>
        <v/>
      </c>
      <c r="Y92" s="359"/>
      <c r="Z92" s="359"/>
      <c r="AA92" s="359"/>
      <c r="AB92" s="359"/>
      <c r="AC92" s="359" t="str">
        <f>IF(OR(ISBLANK('član 4'!D43),'član 4'!D43=0),"",'član 4'!D43)</f>
        <v/>
      </c>
      <c r="AD92" s="359"/>
      <c r="AE92" s="359"/>
      <c r="AF92" s="359"/>
      <c r="AG92" s="359"/>
      <c r="AH92" s="357" t="str">
        <f>'član 4'!E43</f>
        <v/>
      </c>
      <c r="AI92" s="358"/>
      <c r="AJ92" s="358"/>
      <c r="AK92" s="358"/>
      <c r="AL92" s="358"/>
    </row>
    <row r="93" spans="2:38" x14ac:dyDescent="0.25">
      <c r="B93" s="281" t="s">
        <v>216</v>
      </c>
      <c r="C93" s="281" t="s">
        <v>216</v>
      </c>
      <c r="D93" s="281" t="s">
        <v>216</v>
      </c>
      <c r="E93" s="281" t="s">
        <v>216</v>
      </c>
      <c r="F93" s="281" t="s">
        <v>216</v>
      </c>
      <c r="G93" s="281" t="s">
        <v>216</v>
      </c>
      <c r="H93" s="281" t="s">
        <v>216</v>
      </c>
      <c r="I93" s="281" t="s">
        <v>216</v>
      </c>
      <c r="J93" s="281" t="s">
        <v>216</v>
      </c>
      <c r="K93" s="281" t="s">
        <v>216</v>
      </c>
      <c r="L93" s="281" t="s">
        <v>216</v>
      </c>
      <c r="M93" s="281" t="s">
        <v>216</v>
      </c>
      <c r="N93" s="281" t="s">
        <v>216</v>
      </c>
      <c r="O93" s="281" t="s">
        <v>216</v>
      </c>
      <c r="P93" s="281" t="s">
        <v>216</v>
      </c>
      <c r="Q93" s="281" t="s">
        <v>216</v>
      </c>
      <c r="R93" s="281" t="s">
        <v>216</v>
      </c>
      <c r="S93" s="347">
        <v>912</v>
      </c>
      <c r="T93" s="347">
        <v>912</v>
      </c>
      <c r="U93" s="347">
        <v>912</v>
      </c>
      <c r="V93" s="347">
        <v>912</v>
      </c>
      <c r="W93" s="347">
        <v>912</v>
      </c>
      <c r="X93" s="359" t="str">
        <f>IF(OR(ISBLANK('član 4'!C44),'član 4'!C44=0),"",'član 4'!C44)</f>
        <v/>
      </c>
      <c r="Y93" s="359"/>
      <c r="Z93" s="359"/>
      <c r="AA93" s="359"/>
      <c r="AB93" s="359"/>
      <c r="AC93" s="359" t="str">
        <f>IF(OR(ISBLANK('član 4'!D44),'član 4'!D44=0),"",'član 4'!D44)</f>
        <v/>
      </c>
      <c r="AD93" s="359"/>
      <c r="AE93" s="359"/>
      <c r="AF93" s="359"/>
      <c r="AG93" s="359"/>
      <c r="AH93" s="357" t="str">
        <f>'član 4'!E44</f>
        <v/>
      </c>
      <c r="AI93" s="358"/>
      <c r="AJ93" s="358"/>
      <c r="AK93" s="358"/>
      <c r="AL93" s="358"/>
    </row>
    <row r="94" spans="2:38" ht="30" customHeight="1" x14ac:dyDescent="0.25">
      <c r="B94" s="392" t="s">
        <v>363</v>
      </c>
      <c r="C94" s="392" t="s">
        <v>217</v>
      </c>
      <c r="D94" s="392" t="s">
        <v>217</v>
      </c>
      <c r="E94" s="392" t="s">
        <v>217</v>
      </c>
      <c r="F94" s="392" t="s">
        <v>217</v>
      </c>
      <c r="G94" s="392" t="s">
        <v>217</v>
      </c>
      <c r="H94" s="392" t="s">
        <v>217</v>
      </c>
      <c r="I94" s="392" t="s">
        <v>217</v>
      </c>
      <c r="J94" s="392" t="s">
        <v>217</v>
      </c>
      <c r="K94" s="392" t="s">
        <v>217</v>
      </c>
      <c r="L94" s="392" t="s">
        <v>217</v>
      </c>
      <c r="M94" s="392" t="s">
        <v>217</v>
      </c>
      <c r="N94" s="392" t="s">
        <v>217</v>
      </c>
      <c r="O94" s="392" t="s">
        <v>217</v>
      </c>
      <c r="P94" s="392" t="s">
        <v>217</v>
      </c>
      <c r="Q94" s="392" t="s">
        <v>217</v>
      </c>
      <c r="R94" s="392" t="s">
        <v>217</v>
      </c>
      <c r="S94" s="400" t="s">
        <v>364</v>
      </c>
      <c r="T94" s="401"/>
      <c r="U94" s="401"/>
      <c r="V94" s="401"/>
      <c r="W94" s="402"/>
      <c r="X94" s="386">
        <v>68945900</v>
      </c>
      <c r="Y94" s="387"/>
      <c r="Z94" s="387"/>
      <c r="AA94" s="387"/>
      <c r="AB94" s="388"/>
      <c r="AC94" s="386">
        <v>24738131.190000001</v>
      </c>
      <c r="AD94" s="387"/>
      <c r="AE94" s="387"/>
      <c r="AF94" s="387"/>
      <c r="AG94" s="388"/>
      <c r="AH94" s="389">
        <f>AC94/X94</f>
        <v>0.35880496432710285</v>
      </c>
      <c r="AI94" s="403"/>
      <c r="AJ94" s="403"/>
      <c r="AK94" s="403"/>
      <c r="AL94" s="404"/>
    </row>
    <row r="95" spans="2:38" ht="21" customHeight="1" x14ac:dyDescent="0.25">
      <c r="B95" s="392" t="s">
        <v>365</v>
      </c>
      <c r="C95" s="392" t="s">
        <v>217</v>
      </c>
      <c r="D95" s="392" t="s">
        <v>217</v>
      </c>
      <c r="E95" s="392" t="s">
        <v>217</v>
      </c>
      <c r="F95" s="392" t="s">
        <v>217</v>
      </c>
      <c r="G95" s="392" t="s">
        <v>217</v>
      </c>
      <c r="H95" s="392" t="s">
        <v>217</v>
      </c>
      <c r="I95" s="392" t="s">
        <v>217</v>
      </c>
      <c r="J95" s="392" t="s">
        <v>217</v>
      </c>
      <c r="K95" s="392" t="s">
        <v>217</v>
      </c>
      <c r="L95" s="392" t="s">
        <v>217</v>
      </c>
      <c r="M95" s="392" t="s">
        <v>217</v>
      </c>
      <c r="N95" s="392" t="s">
        <v>217</v>
      </c>
      <c r="O95" s="392" t="s">
        <v>217</v>
      </c>
      <c r="P95" s="392" t="s">
        <v>217</v>
      </c>
      <c r="Q95" s="392" t="s">
        <v>217</v>
      </c>
      <c r="R95" s="392" t="s">
        <v>217</v>
      </c>
      <c r="S95" s="399"/>
      <c r="T95" s="399"/>
      <c r="U95" s="399"/>
      <c r="V95" s="399"/>
      <c r="W95" s="399"/>
      <c r="X95" s="386">
        <f>X89+X94-X81</f>
        <v>68945900</v>
      </c>
      <c r="Y95" s="387"/>
      <c r="Z95" s="387"/>
      <c r="AA95" s="387"/>
      <c r="AB95" s="388"/>
      <c r="AC95" s="386">
        <f>AC89+AC94-AC81</f>
        <v>24738131.190000001</v>
      </c>
      <c r="AD95" s="387"/>
      <c r="AE95" s="387"/>
      <c r="AF95" s="387"/>
      <c r="AG95" s="388"/>
      <c r="AH95" s="389">
        <f>AC95/X95</f>
        <v>0.35880496432710285</v>
      </c>
      <c r="AI95" s="390"/>
      <c r="AJ95" s="390"/>
      <c r="AK95" s="390"/>
      <c r="AL95" s="391"/>
    </row>
    <row r="98" spans="2:38" x14ac:dyDescent="0.25">
      <c r="B98" s="288"/>
      <c r="C98" s="288"/>
      <c r="D98" s="288"/>
      <c r="E98" s="288"/>
      <c r="F98" s="288"/>
      <c r="G98" s="288"/>
      <c r="H98" s="288"/>
      <c r="I98" s="288"/>
      <c r="J98" s="288"/>
      <c r="K98" s="288"/>
      <c r="L98" s="288"/>
      <c r="M98" s="288"/>
      <c r="N98" s="288"/>
      <c r="O98" s="288"/>
      <c r="P98" s="288"/>
      <c r="Q98" s="288"/>
      <c r="R98" s="288"/>
      <c r="S98" s="288"/>
      <c r="T98" s="288"/>
      <c r="U98" s="288"/>
      <c r="V98" s="288"/>
      <c r="W98" s="288"/>
      <c r="X98" s="288"/>
      <c r="Y98" s="288"/>
      <c r="Z98" s="288"/>
      <c r="AA98" s="288"/>
      <c r="AB98" s="288"/>
      <c r="AC98" s="288"/>
      <c r="AD98" s="288"/>
      <c r="AE98" s="288"/>
      <c r="AF98" s="288"/>
      <c r="AG98" s="288"/>
      <c r="AH98" s="288"/>
      <c r="AI98" s="288"/>
      <c r="AJ98" s="288"/>
      <c r="AK98" s="288"/>
      <c r="AL98" s="288"/>
    </row>
    <row r="99" spans="2:38" x14ac:dyDescent="0.25">
      <c r="B99" s="283" t="s">
        <v>397</v>
      </c>
      <c r="C99" s="283"/>
      <c r="D99" s="283"/>
      <c r="E99" s="283"/>
      <c r="F99" s="283"/>
      <c r="G99" s="283"/>
      <c r="H99" s="283"/>
      <c r="I99" s="283"/>
      <c r="J99" s="283"/>
      <c r="K99" s="283"/>
      <c r="L99" s="283"/>
      <c r="M99" s="283"/>
      <c r="N99" s="283"/>
      <c r="O99" s="283"/>
      <c r="P99" s="283"/>
      <c r="Q99" s="283"/>
      <c r="R99" s="283"/>
      <c r="S99" s="283"/>
      <c r="T99" s="283"/>
      <c r="U99" s="283"/>
      <c r="V99" s="283"/>
      <c r="W99" s="283"/>
      <c r="X99" s="283"/>
      <c r="Y99" s="283"/>
      <c r="Z99" s="283"/>
      <c r="AA99" s="283"/>
      <c r="AB99" s="283"/>
      <c r="AC99" s="283"/>
      <c r="AD99" s="283"/>
      <c r="AE99" s="283"/>
      <c r="AF99" s="283"/>
      <c r="AG99" s="283"/>
      <c r="AH99" s="283"/>
      <c r="AI99" s="283"/>
      <c r="AJ99" s="283"/>
      <c r="AK99" s="283"/>
      <c r="AL99" s="283"/>
    </row>
    <row r="100" spans="2:38" x14ac:dyDescent="0.25">
      <c r="B100" s="283"/>
      <c r="C100" s="283"/>
      <c r="D100" s="283"/>
      <c r="E100" s="283"/>
      <c r="F100" s="283"/>
      <c r="G100" s="283"/>
      <c r="H100" s="283"/>
      <c r="I100" s="283"/>
      <c r="J100" s="283"/>
      <c r="K100" s="283"/>
      <c r="L100" s="283"/>
      <c r="M100" s="283"/>
      <c r="N100" s="283"/>
      <c r="O100" s="283"/>
      <c r="P100" s="283"/>
      <c r="Q100" s="283"/>
      <c r="R100" s="283"/>
      <c r="S100" s="283"/>
      <c r="T100" s="283"/>
      <c r="U100" s="283"/>
      <c r="V100" s="283"/>
      <c r="W100" s="283"/>
      <c r="X100" s="283"/>
      <c r="Y100" s="283"/>
      <c r="Z100" s="283"/>
      <c r="AA100" s="283"/>
      <c r="AB100" s="283"/>
      <c r="AC100" s="283"/>
      <c r="AD100" s="283"/>
      <c r="AE100" s="283"/>
      <c r="AF100" s="283"/>
      <c r="AG100" s="283"/>
      <c r="AH100" s="283"/>
      <c r="AI100" s="283"/>
      <c r="AJ100" s="283"/>
      <c r="AK100" s="283"/>
      <c r="AL100" s="283"/>
    </row>
    <row r="101" spans="2:38" x14ac:dyDescent="0.25">
      <c r="B101" s="283"/>
      <c r="C101" s="283"/>
      <c r="D101" s="283"/>
      <c r="E101" s="283"/>
      <c r="F101" s="283"/>
      <c r="G101" s="283"/>
      <c r="H101" s="283"/>
      <c r="I101" s="283"/>
      <c r="J101" s="283"/>
      <c r="K101" s="283"/>
      <c r="L101" s="283"/>
      <c r="M101" s="283"/>
      <c r="N101" s="283"/>
      <c r="O101" s="283"/>
      <c r="P101" s="283"/>
      <c r="Q101" s="283"/>
      <c r="R101" s="283"/>
      <c r="S101" s="283"/>
      <c r="T101" s="283"/>
      <c r="U101" s="283"/>
      <c r="V101" s="283"/>
      <c r="W101" s="283"/>
      <c r="X101" s="283"/>
      <c r="Y101" s="283"/>
      <c r="Z101" s="283"/>
      <c r="AA101" s="283"/>
      <c r="AB101" s="283"/>
      <c r="AC101" s="283"/>
      <c r="AD101" s="283"/>
      <c r="AE101" s="283"/>
      <c r="AF101" s="283"/>
      <c r="AG101" s="283"/>
      <c r="AH101" s="283"/>
      <c r="AI101" s="283"/>
      <c r="AJ101" s="283"/>
      <c r="AK101" s="283"/>
      <c r="AL101" s="283"/>
    </row>
    <row r="102" spans="2:38" x14ac:dyDescent="0.25">
      <c r="B102" s="179"/>
      <c r="C102" s="179"/>
      <c r="D102" s="179"/>
      <c r="E102" s="179"/>
      <c r="F102" s="179"/>
      <c r="G102" s="179"/>
      <c r="H102" s="179"/>
      <c r="I102" s="179"/>
      <c r="J102" s="179"/>
      <c r="K102" s="179"/>
      <c r="L102" s="179"/>
      <c r="M102" s="179"/>
      <c r="N102" s="179"/>
      <c r="O102" s="179"/>
      <c r="P102" s="179"/>
      <c r="Q102" s="179"/>
      <c r="R102" s="179"/>
      <c r="S102" s="179"/>
      <c r="T102" s="179"/>
      <c r="U102" s="179"/>
      <c r="V102" s="179"/>
      <c r="W102" s="179"/>
      <c r="X102" s="179"/>
      <c r="Y102" s="179"/>
      <c r="Z102" s="179"/>
      <c r="AA102" s="179"/>
      <c r="AB102" s="179"/>
      <c r="AC102" s="179"/>
      <c r="AD102" s="179"/>
      <c r="AE102" s="179"/>
      <c r="AF102" s="179"/>
      <c r="AG102" s="179"/>
      <c r="AH102" s="179"/>
      <c r="AI102" s="179"/>
      <c r="AJ102" s="179"/>
      <c r="AK102" s="179"/>
      <c r="AL102" s="179"/>
    </row>
    <row r="103" spans="2:38" x14ac:dyDescent="0.25">
      <c r="B103" s="288"/>
      <c r="C103" s="288"/>
      <c r="D103" s="288"/>
      <c r="E103" s="288"/>
      <c r="F103" s="288"/>
      <c r="G103" s="288"/>
      <c r="H103" s="288"/>
      <c r="I103" s="288"/>
      <c r="J103" s="288"/>
      <c r="K103" s="288"/>
      <c r="L103" s="288"/>
      <c r="M103" s="288"/>
      <c r="N103" s="288"/>
      <c r="O103" s="288"/>
      <c r="P103" s="288"/>
      <c r="Q103" s="288"/>
      <c r="R103" s="288"/>
      <c r="S103" s="288"/>
      <c r="T103" s="288"/>
      <c r="U103" s="288"/>
      <c r="V103" s="288"/>
      <c r="W103" s="288"/>
      <c r="X103" s="288"/>
      <c r="Y103" s="288"/>
      <c r="Z103" s="288"/>
      <c r="AA103" s="288"/>
      <c r="AB103" s="288"/>
      <c r="AC103" s="288"/>
      <c r="AD103" s="288"/>
      <c r="AE103" s="288"/>
      <c r="AF103" s="288"/>
      <c r="AG103" s="288"/>
      <c r="AH103" s="288"/>
      <c r="AI103" s="288"/>
      <c r="AJ103" s="288"/>
      <c r="AK103" s="288"/>
      <c r="AL103" s="179"/>
    </row>
    <row r="104" spans="2:38" ht="15" hidden="1" customHeight="1" x14ac:dyDescent="0.25">
      <c r="B104" s="283" t="s">
        <v>386</v>
      </c>
      <c r="C104" s="283"/>
      <c r="D104" s="283"/>
      <c r="E104" s="283"/>
      <c r="F104" s="283"/>
      <c r="G104" s="283"/>
      <c r="H104" s="283"/>
      <c r="I104" s="283"/>
      <c r="J104" s="283"/>
      <c r="K104" s="283"/>
      <c r="L104" s="283"/>
      <c r="M104" s="283"/>
      <c r="N104" s="283"/>
      <c r="O104" s="283"/>
      <c r="P104" s="283"/>
      <c r="Q104" s="283"/>
      <c r="R104" s="283"/>
      <c r="S104" s="283"/>
      <c r="T104" s="283"/>
      <c r="U104" s="283"/>
      <c r="V104" s="283"/>
      <c r="W104" s="283"/>
      <c r="X104" s="283"/>
      <c r="Y104" s="283"/>
      <c r="Z104" s="283"/>
      <c r="AA104" s="283"/>
      <c r="AB104" s="283"/>
      <c r="AC104" s="283"/>
      <c r="AD104" s="283"/>
      <c r="AE104" s="283"/>
      <c r="AF104" s="283"/>
      <c r="AG104" s="283"/>
      <c r="AH104" s="283"/>
      <c r="AI104" s="283"/>
      <c r="AJ104" s="283"/>
      <c r="AK104" s="283"/>
      <c r="AL104" s="283"/>
    </row>
    <row r="105" spans="2:38" ht="2.25" customHeight="1" x14ac:dyDescent="0.25">
      <c r="B105" s="283"/>
      <c r="C105" s="283"/>
      <c r="D105" s="283"/>
      <c r="E105" s="283"/>
      <c r="F105" s="283"/>
      <c r="G105" s="283"/>
      <c r="H105" s="283"/>
      <c r="I105" s="283"/>
      <c r="J105" s="283"/>
      <c r="K105" s="283"/>
      <c r="L105" s="283"/>
      <c r="M105" s="283"/>
      <c r="N105" s="283"/>
      <c r="O105" s="283"/>
      <c r="P105" s="283"/>
      <c r="Q105" s="283"/>
      <c r="R105" s="283"/>
      <c r="S105" s="283"/>
      <c r="T105" s="283"/>
      <c r="U105" s="283"/>
      <c r="V105" s="283"/>
      <c r="W105" s="283"/>
      <c r="X105" s="283"/>
      <c r="Y105" s="283"/>
      <c r="Z105" s="283"/>
      <c r="AA105" s="283"/>
      <c r="AB105" s="283"/>
      <c r="AC105" s="283"/>
      <c r="AD105" s="283"/>
      <c r="AE105" s="283"/>
      <c r="AF105" s="283"/>
      <c r="AG105" s="283"/>
      <c r="AH105" s="283"/>
      <c r="AI105" s="283"/>
      <c r="AJ105" s="283"/>
      <c r="AK105" s="283"/>
      <c r="AL105" s="283"/>
    </row>
    <row r="106" spans="2:38" ht="69.75" customHeight="1" x14ac:dyDescent="0.25">
      <c r="B106" s="283"/>
      <c r="C106" s="283"/>
      <c r="D106" s="283"/>
      <c r="E106" s="283"/>
      <c r="F106" s="283"/>
      <c r="G106" s="283"/>
      <c r="H106" s="283"/>
      <c r="I106" s="283"/>
      <c r="J106" s="283"/>
      <c r="K106" s="283"/>
      <c r="L106" s="283"/>
      <c r="M106" s="283"/>
      <c r="N106" s="283"/>
      <c r="O106" s="283"/>
      <c r="P106" s="283"/>
      <c r="Q106" s="283"/>
      <c r="R106" s="283"/>
      <c r="S106" s="283"/>
      <c r="T106" s="283"/>
      <c r="U106" s="283"/>
      <c r="V106" s="283"/>
      <c r="W106" s="283"/>
      <c r="X106" s="283"/>
      <c r="Y106" s="283"/>
      <c r="Z106" s="283"/>
      <c r="AA106" s="283"/>
      <c r="AB106" s="283"/>
      <c r="AC106" s="283"/>
      <c r="AD106" s="283"/>
      <c r="AE106" s="283"/>
      <c r="AF106" s="283"/>
      <c r="AG106" s="283"/>
      <c r="AH106" s="283"/>
      <c r="AI106" s="283"/>
      <c r="AJ106" s="283"/>
      <c r="AK106" s="283"/>
      <c r="AL106" s="283"/>
    </row>
    <row r="107" spans="2:38" ht="23.25" customHeight="1" x14ac:dyDescent="0.25">
      <c r="B107" s="263"/>
      <c r="C107" s="263"/>
      <c r="D107" s="263"/>
      <c r="E107" s="263"/>
      <c r="F107" s="263"/>
      <c r="G107" s="263"/>
      <c r="H107" s="263"/>
      <c r="I107" s="263"/>
      <c r="J107" s="263"/>
      <c r="K107" s="263"/>
      <c r="L107" s="263"/>
      <c r="M107" s="263"/>
      <c r="N107" s="263"/>
      <c r="O107" s="263"/>
      <c r="P107" s="263"/>
      <c r="Q107" s="263"/>
      <c r="R107" s="263"/>
      <c r="S107" s="263"/>
      <c r="T107" s="263"/>
      <c r="U107" s="263"/>
      <c r="V107" s="263"/>
      <c r="W107" s="263"/>
      <c r="X107" s="263"/>
      <c r="Y107" s="263"/>
      <c r="Z107" s="263"/>
      <c r="AA107" s="263"/>
      <c r="AB107" s="263"/>
      <c r="AC107" s="263"/>
      <c r="AD107" s="263"/>
      <c r="AE107" s="263"/>
      <c r="AF107" s="263"/>
      <c r="AG107" s="263"/>
      <c r="AH107" s="263"/>
      <c r="AI107" s="263"/>
      <c r="AJ107" s="263"/>
      <c r="AK107" s="263"/>
      <c r="AL107" s="263"/>
    </row>
    <row r="108" spans="2:38" ht="32.25" customHeight="1" x14ac:dyDescent="0.25">
      <c r="B108" s="282" t="s">
        <v>401</v>
      </c>
      <c r="C108" s="282"/>
      <c r="D108" s="282"/>
      <c r="E108" s="282"/>
      <c r="F108" s="282"/>
      <c r="G108" s="282"/>
      <c r="H108" s="282"/>
      <c r="I108" s="282"/>
      <c r="J108" s="282"/>
      <c r="K108" s="282"/>
      <c r="L108" s="282"/>
      <c r="M108" s="282"/>
      <c r="N108" s="282"/>
      <c r="O108" s="282"/>
      <c r="P108" s="282"/>
      <c r="Q108" s="282"/>
      <c r="R108" s="282"/>
      <c r="S108" s="282"/>
      <c r="T108" s="282"/>
      <c r="U108" s="282"/>
      <c r="V108" s="282"/>
      <c r="W108" s="282"/>
      <c r="X108" s="282"/>
      <c r="Y108" s="282"/>
      <c r="Z108" s="282"/>
      <c r="AA108" s="282"/>
      <c r="AB108" s="282"/>
      <c r="AC108" s="282"/>
      <c r="AD108" s="282"/>
      <c r="AE108" s="282"/>
      <c r="AF108" s="282"/>
      <c r="AG108" s="282"/>
      <c r="AH108" s="282"/>
      <c r="AI108" s="282"/>
      <c r="AJ108" s="282"/>
      <c r="AK108" s="282"/>
      <c r="AL108" s="282"/>
    </row>
    <row r="109" spans="2:38" ht="23.25" customHeight="1" x14ac:dyDescent="0.25">
      <c r="B109" s="262"/>
      <c r="C109" s="262"/>
      <c r="D109" s="262"/>
      <c r="E109" s="262"/>
      <c r="F109" s="262"/>
      <c r="G109" s="262"/>
      <c r="H109" s="262"/>
      <c r="I109" s="262"/>
      <c r="J109" s="262"/>
      <c r="K109" s="262"/>
      <c r="L109" s="262"/>
      <c r="M109" s="262"/>
      <c r="N109" s="262"/>
      <c r="O109" s="262"/>
      <c r="P109" s="262"/>
      <c r="Q109" s="262"/>
      <c r="R109" s="262"/>
      <c r="S109" s="262"/>
      <c r="T109" s="262"/>
      <c r="U109" s="262"/>
      <c r="V109" s="262"/>
      <c r="W109" s="262"/>
      <c r="X109" s="262"/>
      <c r="Y109" s="262"/>
      <c r="Z109" s="262"/>
      <c r="AA109" s="262"/>
      <c r="AB109" s="262"/>
      <c r="AC109" s="262"/>
      <c r="AD109" s="262"/>
      <c r="AE109" s="262"/>
      <c r="AF109" s="262"/>
      <c r="AG109" s="262"/>
      <c r="AH109" s="262"/>
      <c r="AI109" s="262"/>
      <c r="AJ109" s="262"/>
      <c r="AK109" s="262"/>
      <c r="AL109" s="262"/>
    </row>
    <row r="110" spans="2:38" ht="127.5" customHeight="1" x14ac:dyDescent="0.25">
      <c r="B110" s="282" t="s">
        <v>398</v>
      </c>
      <c r="C110" s="282"/>
      <c r="D110" s="282"/>
      <c r="E110" s="282"/>
      <c r="F110" s="282"/>
      <c r="G110" s="282"/>
      <c r="H110" s="282"/>
      <c r="I110" s="282"/>
      <c r="J110" s="282"/>
      <c r="K110" s="282"/>
      <c r="L110" s="282"/>
      <c r="M110" s="282"/>
      <c r="N110" s="282"/>
      <c r="O110" s="282"/>
      <c r="P110" s="282"/>
      <c r="Q110" s="282"/>
      <c r="R110" s="282"/>
      <c r="S110" s="282"/>
      <c r="T110" s="282"/>
      <c r="U110" s="282"/>
      <c r="V110" s="282"/>
      <c r="W110" s="282"/>
      <c r="X110" s="282"/>
      <c r="Y110" s="282"/>
      <c r="Z110" s="282"/>
      <c r="AA110" s="282"/>
      <c r="AB110" s="282"/>
      <c r="AC110" s="282"/>
      <c r="AD110" s="282"/>
      <c r="AE110" s="282"/>
      <c r="AF110" s="282"/>
      <c r="AG110" s="282"/>
      <c r="AH110" s="282"/>
      <c r="AI110" s="282"/>
      <c r="AJ110" s="282"/>
      <c r="AK110" s="282"/>
      <c r="AL110" s="282"/>
    </row>
    <row r="111" spans="2:38" ht="27.75" customHeight="1" x14ac:dyDescent="0.25">
      <c r="B111" s="262"/>
      <c r="C111" s="262"/>
      <c r="D111" s="262"/>
      <c r="E111" s="262"/>
      <c r="F111" s="262"/>
      <c r="G111" s="262"/>
      <c r="H111" s="262"/>
      <c r="I111" s="262"/>
      <c r="J111" s="262"/>
      <c r="K111" s="262"/>
      <c r="L111" s="262"/>
      <c r="M111" s="262"/>
      <c r="N111" s="262"/>
      <c r="O111" s="262"/>
      <c r="P111" s="262"/>
      <c r="Q111" s="262"/>
      <c r="R111" s="262"/>
      <c r="S111" s="262"/>
      <c r="T111" s="262"/>
      <c r="U111" s="262"/>
      <c r="V111" s="262"/>
      <c r="W111" s="262"/>
      <c r="X111" s="262"/>
      <c r="Y111" s="262"/>
      <c r="Z111" s="262"/>
      <c r="AA111" s="262"/>
      <c r="AB111" s="262"/>
      <c r="AC111" s="262"/>
      <c r="AD111" s="262"/>
      <c r="AE111" s="262"/>
      <c r="AF111" s="262"/>
      <c r="AG111" s="262"/>
      <c r="AH111" s="262"/>
      <c r="AI111" s="262"/>
      <c r="AJ111" s="262"/>
      <c r="AK111" s="262"/>
      <c r="AL111" s="262"/>
    </row>
    <row r="112" spans="2:38" ht="14.25" customHeight="1" x14ac:dyDescent="0.25">
      <c r="B112" s="382" t="s">
        <v>387</v>
      </c>
      <c r="C112" s="382"/>
      <c r="D112" s="382"/>
      <c r="E112" s="382"/>
      <c r="F112" s="382"/>
      <c r="G112" s="382"/>
      <c r="H112" s="382"/>
      <c r="I112" s="382"/>
      <c r="J112" s="382"/>
      <c r="K112" s="382"/>
      <c r="L112" s="382"/>
      <c r="M112" s="382"/>
      <c r="N112" s="382"/>
      <c r="O112" s="382"/>
      <c r="P112" s="382"/>
      <c r="Q112" s="382"/>
      <c r="R112" s="382"/>
      <c r="S112" s="382"/>
      <c r="T112" s="382"/>
      <c r="U112" s="382"/>
      <c r="V112" s="382"/>
      <c r="W112" s="382"/>
      <c r="X112" s="382"/>
      <c r="Y112" s="382"/>
      <c r="Z112" s="382"/>
      <c r="AA112" s="382"/>
      <c r="AB112" s="382"/>
      <c r="AC112" s="382"/>
      <c r="AD112" s="382"/>
      <c r="AE112" s="382"/>
      <c r="AF112" s="382"/>
      <c r="AG112" s="382"/>
      <c r="AH112" s="382"/>
      <c r="AI112" s="382"/>
      <c r="AJ112" s="382"/>
      <c r="AK112" s="382"/>
      <c r="AL112" s="382"/>
    </row>
    <row r="113" spans="2:38" ht="14.25" customHeight="1" x14ac:dyDescent="0.25">
      <c r="B113" s="264"/>
      <c r="C113" s="264"/>
      <c r="D113" s="264"/>
      <c r="E113" s="264"/>
      <c r="F113" s="264"/>
      <c r="G113" s="264"/>
      <c r="H113" s="264"/>
      <c r="I113" s="264"/>
      <c r="J113" s="264"/>
      <c r="K113" s="264"/>
      <c r="L113" s="264"/>
      <c r="M113" s="264"/>
      <c r="N113" s="264"/>
      <c r="O113" s="264"/>
      <c r="P113" s="264"/>
      <c r="Q113" s="264"/>
      <c r="R113" s="264"/>
      <c r="S113" s="264"/>
      <c r="T113" s="264"/>
      <c r="U113" s="264"/>
      <c r="V113" s="264"/>
      <c r="W113" s="264"/>
      <c r="X113" s="264"/>
      <c r="Y113" s="264"/>
      <c r="Z113" s="264"/>
      <c r="AA113" s="264"/>
      <c r="AB113" s="264"/>
      <c r="AC113" s="264"/>
      <c r="AD113" s="264"/>
      <c r="AE113" s="264"/>
      <c r="AF113" s="264"/>
      <c r="AG113" s="264"/>
      <c r="AH113" s="264"/>
      <c r="AI113" s="264"/>
      <c r="AJ113" s="264"/>
      <c r="AK113" s="264"/>
      <c r="AL113" s="264"/>
    </row>
    <row r="114" spans="2:38" ht="14.25" customHeight="1" x14ac:dyDescent="0.25">
      <c r="B114" s="264"/>
      <c r="C114" s="264"/>
      <c r="D114" s="264"/>
      <c r="E114" s="264"/>
      <c r="F114" s="264"/>
      <c r="G114" s="264"/>
      <c r="H114" s="264"/>
      <c r="I114" s="264"/>
      <c r="J114" s="264"/>
      <c r="K114" s="264"/>
      <c r="L114" s="264"/>
      <c r="M114" s="264"/>
      <c r="N114" s="264"/>
      <c r="O114" s="264"/>
      <c r="P114" s="264"/>
      <c r="Q114" s="264"/>
      <c r="R114" s="264"/>
      <c r="S114" s="264"/>
      <c r="T114" s="264"/>
      <c r="U114" s="264"/>
      <c r="V114" s="264"/>
      <c r="W114" s="264"/>
      <c r="X114" s="264"/>
      <c r="Y114" s="264"/>
      <c r="Z114" s="264"/>
      <c r="AA114" s="264"/>
      <c r="AB114" s="264"/>
      <c r="AC114" s="264"/>
      <c r="AD114" s="396" t="s">
        <v>367</v>
      </c>
      <c r="AE114" s="396"/>
      <c r="AF114" s="396"/>
      <c r="AG114" s="396"/>
      <c r="AH114" s="396"/>
      <c r="AI114" s="396"/>
      <c r="AJ114" s="264"/>
      <c r="AK114" s="264"/>
      <c r="AL114" s="264"/>
    </row>
    <row r="115" spans="2:38" ht="43.5" customHeight="1" x14ac:dyDescent="0.25">
      <c r="B115" s="264"/>
      <c r="C115" s="281" t="s">
        <v>388</v>
      </c>
      <c r="D115" s="281"/>
      <c r="E115" s="281"/>
      <c r="F115" s="281"/>
      <c r="G115" s="281"/>
      <c r="H115" s="281"/>
      <c r="I115" s="281"/>
      <c r="J115" s="281"/>
      <c r="K115" s="281"/>
      <c r="L115" s="281"/>
      <c r="M115" s="281"/>
      <c r="N115" s="281"/>
      <c r="O115" s="281"/>
      <c r="P115" s="281"/>
      <c r="Q115" s="281"/>
      <c r="R115" s="281"/>
      <c r="S115" s="281"/>
      <c r="T115" s="281"/>
      <c r="U115" s="281"/>
      <c r="V115" s="281"/>
      <c r="W115" s="281"/>
      <c r="X115" s="281"/>
      <c r="Y115" s="281"/>
      <c r="Z115" s="281"/>
      <c r="AA115" s="393">
        <v>67271715.439999998</v>
      </c>
      <c r="AB115" s="394"/>
      <c r="AC115" s="394"/>
      <c r="AD115" s="394"/>
      <c r="AE115" s="394"/>
      <c r="AF115" s="394"/>
      <c r="AG115" s="394"/>
      <c r="AH115" s="394"/>
      <c r="AI115" s="395"/>
      <c r="AJ115" s="264"/>
      <c r="AK115" s="264"/>
      <c r="AL115" s="264"/>
    </row>
    <row r="116" spans="2:38" ht="17.25" customHeight="1" x14ac:dyDescent="0.25">
      <c r="B116" s="264"/>
      <c r="C116" s="397" t="s">
        <v>389</v>
      </c>
      <c r="D116" s="397"/>
      <c r="E116" s="397"/>
      <c r="F116" s="397"/>
      <c r="G116" s="397"/>
      <c r="H116" s="397"/>
      <c r="I116" s="397"/>
      <c r="J116" s="397"/>
      <c r="K116" s="397"/>
      <c r="L116" s="397"/>
      <c r="M116" s="397"/>
      <c r="N116" s="397"/>
      <c r="O116" s="397"/>
      <c r="P116" s="397"/>
      <c r="Q116" s="397"/>
      <c r="R116" s="397"/>
      <c r="S116" s="397"/>
      <c r="T116" s="397"/>
      <c r="U116" s="397"/>
      <c r="V116" s="397"/>
      <c r="W116" s="397"/>
      <c r="X116" s="397"/>
      <c r="Y116" s="397"/>
      <c r="Z116" s="397"/>
      <c r="AA116" s="398">
        <v>319219257.82999998</v>
      </c>
      <c r="AB116" s="398"/>
      <c r="AC116" s="398"/>
      <c r="AD116" s="398"/>
      <c r="AE116" s="398"/>
      <c r="AF116" s="398"/>
      <c r="AG116" s="398"/>
      <c r="AH116" s="398"/>
      <c r="AI116" s="398"/>
      <c r="AJ116" s="264"/>
      <c r="AK116" s="264"/>
      <c r="AL116" s="264"/>
    </row>
    <row r="117" spans="2:38" ht="17.25" customHeight="1" x14ac:dyDescent="0.25">
      <c r="B117" s="264"/>
      <c r="C117" s="397" t="s">
        <v>390</v>
      </c>
      <c r="D117" s="397"/>
      <c r="E117" s="397"/>
      <c r="F117" s="397"/>
      <c r="G117" s="397"/>
      <c r="H117" s="397"/>
      <c r="I117" s="397"/>
      <c r="J117" s="397"/>
      <c r="K117" s="397"/>
      <c r="L117" s="397"/>
      <c r="M117" s="397"/>
      <c r="N117" s="397"/>
      <c r="O117" s="397"/>
      <c r="P117" s="397"/>
      <c r="Q117" s="397"/>
      <c r="R117" s="397"/>
      <c r="S117" s="397"/>
      <c r="T117" s="397"/>
      <c r="U117" s="397"/>
      <c r="V117" s="397"/>
      <c r="W117" s="397"/>
      <c r="X117" s="397"/>
      <c r="Y117" s="397"/>
      <c r="Z117" s="397"/>
      <c r="AA117" s="398">
        <v>291624652.14999998</v>
      </c>
      <c r="AB117" s="398"/>
      <c r="AC117" s="398"/>
      <c r="AD117" s="398"/>
      <c r="AE117" s="398"/>
      <c r="AF117" s="398"/>
      <c r="AG117" s="398"/>
      <c r="AH117" s="398"/>
      <c r="AI117" s="398"/>
      <c r="AJ117" s="264"/>
      <c r="AK117" s="264"/>
      <c r="AL117" s="264"/>
    </row>
    <row r="118" spans="2:38" ht="45.75" customHeight="1" x14ac:dyDescent="0.25">
      <c r="B118" s="264"/>
      <c r="C118" s="348" t="s">
        <v>391</v>
      </c>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50"/>
      <c r="AA118" s="393">
        <f>AA115+AA116-AA117</f>
        <v>94866321.120000005</v>
      </c>
      <c r="AB118" s="394"/>
      <c r="AC118" s="394"/>
      <c r="AD118" s="394"/>
      <c r="AE118" s="394"/>
      <c r="AF118" s="394"/>
      <c r="AG118" s="394"/>
      <c r="AH118" s="394"/>
      <c r="AI118" s="395"/>
      <c r="AJ118" s="264"/>
      <c r="AK118" s="264"/>
      <c r="AL118" s="264"/>
    </row>
    <row r="119" spans="2:38" ht="13.5" customHeight="1" x14ac:dyDescent="0.25">
      <c r="B119" s="264"/>
      <c r="C119" s="258"/>
      <c r="D119" s="258"/>
      <c r="E119" s="258"/>
      <c r="F119" s="258"/>
      <c r="G119" s="258"/>
      <c r="H119" s="258"/>
      <c r="I119" s="258"/>
      <c r="J119" s="258"/>
      <c r="K119" s="258"/>
      <c r="L119" s="258"/>
      <c r="M119" s="258"/>
      <c r="N119" s="258"/>
      <c r="O119" s="258"/>
      <c r="P119" s="258"/>
      <c r="Q119" s="258"/>
      <c r="R119" s="258"/>
      <c r="S119" s="258"/>
      <c r="T119" s="258"/>
      <c r="U119" s="258"/>
      <c r="V119" s="258"/>
      <c r="W119" s="258"/>
      <c r="X119" s="258"/>
      <c r="Y119" s="258"/>
      <c r="Z119" s="258"/>
      <c r="AA119" s="259"/>
      <c r="AB119" s="259"/>
      <c r="AC119" s="259"/>
      <c r="AD119" s="259"/>
      <c r="AE119" s="259"/>
      <c r="AF119" s="259"/>
      <c r="AG119" s="259"/>
      <c r="AH119" s="259"/>
      <c r="AI119" s="259"/>
      <c r="AJ119" s="264"/>
      <c r="AK119" s="264"/>
      <c r="AL119" s="264"/>
    </row>
    <row r="120" spans="2:38" ht="47.25" customHeight="1" x14ac:dyDescent="0.25">
      <c r="B120" s="282" t="s">
        <v>403</v>
      </c>
      <c r="C120" s="282"/>
      <c r="D120" s="282"/>
      <c r="E120" s="282"/>
      <c r="F120" s="282"/>
      <c r="G120" s="282"/>
      <c r="H120" s="282"/>
      <c r="I120" s="282"/>
      <c r="J120" s="282"/>
      <c r="K120" s="282"/>
      <c r="L120" s="282"/>
      <c r="M120" s="282"/>
      <c r="N120" s="282"/>
      <c r="O120" s="282"/>
      <c r="P120" s="282"/>
      <c r="Q120" s="282"/>
      <c r="R120" s="282"/>
      <c r="S120" s="282"/>
      <c r="T120" s="282"/>
      <c r="U120" s="282"/>
      <c r="V120" s="282"/>
      <c r="W120" s="282"/>
      <c r="X120" s="282"/>
      <c r="Y120" s="282"/>
      <c r="Z120" s="282"/>
      <c r="AA120" s="282"/>
      <c r="AB120" s="282"/>
      <c r="AC120" s="282"/>
      <c r="AD120" s="282"/>
      <c r="AE120" s="282"/>
      <c r="AF120" s="282"/>
      <c r="AG120" s="282"/>
      <c r="AH120" s="282"/>
      <c r="AI120" s="282"/>
      <c r="AJ120" s="282"/>
      <c r="AK120" s="282"/>
      <c r="AL120" s="282"/>
    </row>
    <row r="121" spans="2:38" ht="17.25" customHeight="1" x14ac:dyDescent="0.25">
      <c r="B121" s="262"/>
      <c r="C121" s="262"/>
      <c r="D121" s="262"/>
      <c r="E121" s="262"/>
      <c r="F121" s="262"/>
      <c r="G121" s="262"/>
      <c r="H121" s="262"/>
      <c r="I121" s="262"/>
      <c r="J121" s="262"/>
      <c r="K121" s="262"/>
      <c r="L121" s="262"/>
      <c r="M121" s="262"/>
      <c r="N121" s="262"/>
      <c r="O121" s="262"/>
      <c r="P121" s="262"/>
      <c r="Q121" s="262"/>
      <c r="R121" s="262"/>
      <c r="S121" s="262"/>
      <c r="T121" s="262"/>
      <c r="U121" s="262"/>
      <c r="V121" s="262"/>
      <c r="W121" s="262"/>
      <c r="X121" s="262"/>
      <c r="Y121" s="262"/>
      <c r="Z121" s="262"/>
      <c r="AA121" s="262"/>
      <c r="AB121" s="262"/>
      <c r="AC121" s="262"/>
      <c r="AD121" s="262"/>
      <c r="AE121" s="262"/>
      <c r="AF121" s="262"/>
      <c r="AG121" s="262"/>
      <c r="AH121" s="262"/>
      <c r="AI121" s="262"/>
      <c r="AJ121" s="262"/>
      <c r="AK121" s="262"/>
      <c r="AL121" s="262"/>
    </row>
    <row r="122" spans="2:38" ht="18" customHeight="1" x14ac:dyDescent="0.25">
      <c r="B122" s="281" t="s">
        <v>407</v>
      </c>
      <c r="C122" s="281"/>
      <c r="D122" s="281"/>
      <c r="E122" s="281"/>
      <c r="F122" s="281"/>
      <c r="G122" s="281"/>
      <c r="H122" s="281"/>
      <c r="I122" s="281"/>
      <c r="J122" s="281"/>
      <c r="K122" s="281"/>
      <c r="L122" s="281"/>
      <c r="M122" s="281"/>
      <c r="N122" s="281"/>
      <c r="O122" s="281"/>
      <c r="P122" s="281"/>
      <c r="Q122" s="281"/>
      <c r="R122" s="281"/>
      <c r="S122" s="281"/>
      <c r="T122" s="281"/>
      <c r="U122" s="281"/>
      <c r="V122" s="281"/>
      <c r="W122" s="281"/>
      <c r="X122" s="281"/>
      <c r="Y122" s="281"/>
      <c r="Z122" s="281"/>
      <c r="AA122" s="374">
        <v>94477462.150000006</v>
      </c>
      <c r="AB122" s="374"/>
      <c r="AC122" s="374"/>
      <c r="AD122" s="374"/>
      <c r="AE122" s="374"/>
      <c r="AF122" s="374"/>
      <c r="AG122" s="374"/>
      <c r="AH122" s="374"/>
      <c r="AI122" s="374"/>
      <c r="AJ122" s="257"/>
      <c r="AK122" s="257"/>
      <c r="AL122" s="257"/>
    </row>
    <row r="123" spans="2:38" ht="14.25" customHeight="1" x14ac:dyDescent="0.25">
      <c r="B123" s="281" t="s">
        <v>377</v>
      </c>
      <c r="C123" s="281"/>
      <c r="D123" s="281"/>
      <c r="E123" s="281"/>
      <c r="F123" s="281"/>
      <c r="G123" s="281"/>
      <c r="H123" s="281"/>
      <c r="I123" s="281"/>
      <c r="J123" s="281"/>
      <c r="K123" s="281"/>
      <c r="L123" s="281"/>
      <c r="M123" s="281"/>
      <c r="N123" s="281"/>
      <c r="O123" s="281"/>
      <c r="P123" s="281"/>
      <c r="Q123" s="281"/>
      <c r="R123" s="281"/>
      <c r="S123" s="281"/>
      <c r="T123" s="281"/>
      <c r="U123" s="281"/>
      <c r="V123" s="281"/>
      <c r="W123" s="281"/>
      <c r="X123" s="281"/>
      <c r="Y123" s="281"/>
      <c r="Z123" s="281"/>
      <c r="AA123" s="375">
        <v>0</v>
      </c>
      <c r="AB123" s="376"/>
      <c r="AC123" s="376"/>
      <c r="AD123" s="376"/>
      <c r="AE123" s="376"/>
      <c r="AF123" s="376"/>
      <c r="AG123" s="376"/>
      <c r="AH123" s="376"/>
      <c r="AI123" s="377"/>
      <c r="AJ123" s="257"/>
      <c r="AK123" s="257"/>
      <c r="AL123" s="257"/>
    </row>
    <row r="124" spans="2:38" ht="14.25" customHeight="1" x14ac:dyDescent="0.25">
      <c r="B124" s="348" t="s">
        <v>378</v>
      </c>
      <c r="C124" s="349"/>
      <c r="D124" s="349"/>
      <c r="E124" s="349"/>
      <c r="F124" s="349"/>
      <c r="G124" s="349"/>
      <c r="H124" s="349"/>
      <c r="I124" s="349"/>
      <c r="J124" s="349"/>
      <c r="K124" s="349"/>
      <c r="L124" s="349"/>
      <c r="M124" s="349"/>
      <c r="N124" s="349"/>
      <c r="O124" s="349"/>
      <c r="P124" s="349"/>
      <c r="Q124" s="349"/>
      <c r="R124" s="349"/>
      <c r="S124" s="349"/>
      <c r="T124" s="349"/>
      <c r="U124" s="349"/>
      <c r="V124" s="349"/>
      <c r="W124" s="349"/>
      <c r="X124" s="349"/>
      <c r="Y124" s="349"/>
      <c r="Z124" s="350"/>
      <c r="AA124" s="375">
        <v>0</v>
      </c>
      <c r="AB124" s="376"/>
      <c r="AC124" s="376"/>
      <c r="AD124" s="376"/>
      <c r="AE124" s="376"/>
      <c r="AF124" s="376"/>
      <c r="AG124" s="376"/>
      <c r="AH124" s="376"/>
      <c r="AI124" s="377"/>
      <c r="AJ124" s="257"/>
      <c r="AK124" s="257"/>
      <c r="AL124" s="257"/>
    </row>
    <row r="125" spans="2:38" ht="14.25" customHeight="1" x14ac:dyDescent="0.25">
      <c r="B125" s="348" t="s">
        <v>382</v>
      </c>
      <c r="C125" s="349"/>
      <c r="D125" s="349"/>
      <c r="E125" s="349"/>
      <c r="F125" s="349"/>
      <c r="G125" s="349"/>
      <c r="H125" s="349"/>
      <c r="I125" s="349"/>
      <c r="J125" s="349"/>
      <c r="K125" s="349"/>
      <c r="L125" s="349"/>
      <c r="M125" s="349"/>
      <c r="N125" s="349"/>
      <c r="O125" s="349"/>
      <c r="P125" s="349"/>
      <c r="Q125" s="349"/>
      <c r="R125" s="349"/>
      <c r="S125" s="349"/>
      <c r="T125" s="349"/>
      <c r="U125" s="349"/>
      <c r="V125" s="349"/>
      <c r="W125" s="349"/>
      <c r="X125" s="349"/>
      <c r="Y125" s="349"/>
      <c r="Z125" s="350"/>
      <c r="AA125" s="375">
        <v>0</v>
      </c>
      <c r="AB125" s="376"/>
      <c r="AC125" s="376"/>
      <c r="AD125" s="376"/>
      <c r="AE125" s="376"/>
      <c r="AF125" s="376"/>
      <c r="AG125" s="376"/>
      <c r="AH125" s="376"/>
      <c r="AI125" s="377"/>
      <c r="AJ125" s="257"/>
      <c r="AK125" s="257"/>
      <c r="AL125" s="257"/>
    </row>
    <row r="126" spans="2:38" ht="17.25" customHeight="1" x14ac:dyDescent="0.25">
      <c r="B126" s="281" t="s">
        <v>406</v>
      </c>
      <c r="C126" s="281"/>
      <c r="D126" s="281"/>
      <c r="E126" s="281"/>
      <c r="F126" s="281"/>
      <c r="G126" s="281"/>
      <c r="H126" s="281"/>
      <c r="I126" s="281"/>
      <c r="J126" s="281"/>
      <c r="K126" s="281"/>
      <c r="L126" s="281"/>
      <c r="M126" s="281"/>
      <c r="N126" s="281"/>
      <c r="O126" s="281"/>
      <c r="P126" s="281"/>
      <c r="Q126" s="281"/>
      <c r="R126" s="281"/>
      <c r="S126" s="281"/>
      <c r="T126" s="281"/>
      <c r="U126" s="281"/>
      <c r="V126" s="281"/>
      <c r="W126" s="281"/>
      <c r="X126" s="281"/>
      <c r="Y126" s="281"/>
      <c r="Z126" s="281"/>
      <c r="AA126" s="375">
        <v>81638.45</v>
      </c>
      <c r="AB126" s="376"/>
      <c r="AC126" s="376"/>
      <c r="AD126" s="376"/>
      <c r="AE126" s="376"/>
      <c r="AF126" s="376"/>
      <c r="AG126" s="376"/>
      <c r="AH126" s="376"/>
      <c r="AI126" s="377"/>
      <c r="AJ126" s="257"/>
      <c r="AK126" s="257"/>
      <c r="AL126" s="257"/>
    </row>
    <row r="127" spans="2:38" ht="15" customHeight="1" x14ac:dyDescent="0.25">
      <c r="B127" s="281" t="s">
        <v>375</v>
      </c>
      <c r="C127" s="281"/>
      <c r="D127" s="281"/>
      <c r="E127" s="281"/>
      <c r="F127" s="281"/>
      <c r="G127" s="281"/>
      <c r="H127" s="281"/>
      <c r="I127" s="281"/>
      <c r="J127" s="281"/>
      <c r="K127" s="281"/>
      <c r="L127" s="281"/>
      <c r="M127" s="281"/>
      <c r="N127" s="281"/>
      <c r="O127" s="281"/>
      <c r="P127" s="281"/>
      <c r="Q127" s="281"/>
      <c r="R127" s="281"/>
      <c r="S127" s="281"/>
      <c r="T127" s="281"/>
      <c r="U127" s="281"/>
      <c r="V127" s="281"/>
      <c r="W127" s="281"/>
      <c r="X127" s="281"/>
      <c r="Y127" s="281"/>
      <c r="Z127" s="281"/>
      <c r="AA127" s="374">
        <v>0</v>
      </c>
      <c r="AB127" s="374"/>
      <c r="AC127" s="374"/>
      <c r="AD127" s="374"/>
      <c r="AE127" s="374"/>
      <c r="AF127" s="374"/>
      <c r="AG127" s="374"/>
      <c r="AH127" s="374"/>
      <c r="AI127" s="374"/>
      <c r="AJ127" s="257"/>
      <c r="AK127" s="257"/>
      <c r="AL127" s="257"/>
    </row>
    <row r="128" spans="2:38" ht="16.5" customHeight="1" x14ac:dyDescent="0.25">
      <c r="B128" s="281" t="s">
        <v>368</v>
      </c>
      <c r="C128" s="281"/>
      <c r="D128" s="281"/>
      <c r="E128" s="281"/>
      <c r="F128" s="281"/>
      <c r="G128" s="281"/>
      <c r="H128" s="281"/>
      <c r="I128" s="281"/>
      <c r="J128" s="281"/>
      <c r="K128" s="281"/>
      <c r="L128" s="281"/>
      <c r="M128" s="281"/>
      <c r="N128" s="281"/>
      <c r="O128" s="281"/>
      <c r="P128" s="281"/>
      <c r="Q128" s="281"/>
      <c r="R128" s="281"/>
      <c r="S128" s="281"/>
      <c r="T128" s="281"/>
      <c r="U128" s="281"/>
      <c r="V128" s="281"/>
      <c r="W128" s="281"/>
      <c r="X128" s="281"/>
      <c r="Y128" s="281"/>
      <c r="Z128" s="281"/>
      <c r="AA128" s="374">
        <v>28886.11</v>
      </c>
      <c r="AB128" s="374"/>
      <c r="AC128" s="374"/>
      <c r="AD128" s="374"/>
      <c r="AE128" s="374"/>
      <c r="AF128" s="374"/>
      <c r="AG128" s="374"/>
      <c r="AH128" s="374"/>
      <c r="AI128" s="374"/>
      <c r="AJ128" s="257"/>
      <c r="AK128" s="257"/>
      <c r="AL128" s="257"/>
    </row>
    <row r="129" spans="1:38" ht="16.5" customHeight="1" x14ac:dyDescent="0.25">
      <c r="B129" s="348" t="s">
        <v>404</v>
      </c>
      <c r="C129" s="349"/>
      <c r="D129" s="349"/>
      <c r="E129" s="349"/>
      <c r="F129" s="349"/>
      <c r="G129" s="349"/>
      <c r="H129" s="349"/>
      <c r="I129" s="349"/>
      <c r="J129" s="349"/>
      <c r="K129" s="349"/>
      <c r="L129" s="349"/>
      <c r="M129" s="349"/>
      <c r="N129" s="349"/>
      <c r="O129" s="349"/>
      <c r="P129" s="349"/>
      <c r="Q129" s="349"/>
      <c r="R129" s="349"/>
      <c r="S129" s="349"/>
      <c r="T129" s="349"/>
      <c r="U129" s="349"/>
      <c r="V129" s="349"/>
      <c r="W129" s="349"/>
      <c r="X129" s="349"/>
      <c r="Y129" s="349"/>
      <c r="Z129" s="350"/>
      <c r="AA129" s="375">
        <v>1826.36</v>
      </c>
      <c r="AB129" s="376"/>
      <c r="AC129" s="376"/>
      <c r="AD129" s="376"/>
      <c r="AE129" s="376"/>
      <c r="AF129" s="376"/>
      <c r="AG129" s="376"/>
      <c r="AH129" s="376"/>
      <c r="AI129" s="377"/>
      <c r="AJ129" s="257"/>
      <c r="AK129" s="257"/>
      <c r="AL129" s="257"/>
    </row>
    <row r="130" spans="1:38" ht="15.75" customHeight="1" x14ac:dyDescent="0.25">
      <c r="B130" s="281" t="s">
        <v>405</v>
      </c>
      <c r="C130" s="281"/>
      <c r="D130" s="281"/>
      <c r="E130" s="281"/>
      <c r="F130" s="281"/>
      <c r="G130" s="281"/>
      <c r="H130" s="281"/>
      <c r="I130" s="281"/>
      <c r="J130" s="281"/>
      <c r="K130" s="281"/>
      <c r="L130" s="281"/>
      <c r="M130" s="281"/>
      <c r="N130" s="281"/>
      <c r="O130" s="281"/>
      <c r="P130" s="281"/>
      <c r="Q130" s="281"/>
      <c r="R130" s="281"/>
      <c r="S130" s="281"/>
      <c r="T130" s="281"/>
      <c r="U130" s="281"/>
      <c r="V130" s="281"/>
      <c r="W130" s="281"/>
      <c r="X130" s="281"/>
      <c r="Y130" s="281"/>
      <c r="Z130" s="281"/>
      <c r="AA130" s="374">
        <v>276508.05</v>
      </c>
      <c r="AB130" s="374"/>
      <c r="AC130" s="374"/>
      <c r="AD130" s="374"/>
      <c r="AE130" s="374"/>
      <c r="AF130" s="374"/>
      <c r="AG130" s="374"/>
      <c r="AH130" s="374"/>
      <c r="AI130" s="374"/>
      <c r="AJ130" s="257"/>
      <c r="AK130" s="257"/>
      <c r="AL130" s="257"/>
    </row>
    <row r="131" spans="1:38" ht="15" customHeight="1" x14ac:dyDescent="0.25">
      <c r="B131" s="348" t="s">
        <v>376</v>
      </c>
      <c r="C131" s="349"/>
      <c r="D131" s="349"/>
      <c r="E131" s="349"/>
      <c r="F131" s="349"/>
      <c r="G131" s="349"/>
      <c r="H131" s="349"/>
      <c r="I131" s="349"/>
      <c r="J131" s="349"/>
      <c r="K131" s="349"/>
      <c r="L131" s="349"/>
      <c r="M131" s="349"/>
      <c r="N131" s="349"/>
      <c r="O131" s="349"/>
      <c r="P131" s="349"/>
      <c r="Q131" s="349"/>
      <c r="R131" s="349"/>
      <c r="S131" s="349"/>
      <c r="T131" s="349"/>
      <c r="U131" s="349"/>
      <c r="V131" s="349"/>
      <c r="W131" s="349"/>
      <c r="X131" s="349"/>
      <c r="Y131" s="349"/>
      <c r="Z131" s="350"/>
      <c r="AA131" s="375">
        <v>0</v>
      </c>
      <c r="AB131" s="376"/>
      <c r="AC131" s="376"/>
      <c r="AD131" s="376"/>
      <c r="AE131" s="376"/>
      <c r="AF131" s="376"/>
      <c r="AG131" s="376"/>
      <c r="AH131" s="376"/>
      <c r="AI131" s="377"/>
      <c r="AJ131" s="257"/>
      <c r="AK131" s="257"/>
      <c r="AL131" s="257"/>
    </row>
    <row r="132" spans="1:38" ht="14.25" customHeight="1" x14ac:dyDescent="0.25">
      <c r="B132" s="281" t="s">
        <v>379</v>
      </c>
      <c r="C132" s="281"/>
      <c r="D132" s="281"/>
      <c r="E132" s="281"/>
      <c r="F132" s="281"/>
      <c r="G132" s="281"/>
      <c r="H132" s="281"/>
      <c r="I132" s="281"/>
      <c r="J132" s="281"/>
      <c r="K132" s="281"/>
      <c r="L132" s="281"/>
      <c r="M132" s="281"/>
      <c r="N132" s="281"/>
      <c r="O132" s="281"/>
      <c r="P132" s="281"/>
      <c r="Q132" s="281"/>
      <c r="R132" s="281"/>
      <c r="S132" s="281"/>
      <c r="T132" s="281"/>
      <c r="U132" s="281"/>
      <c r="V132" s="281"/>
      <c r="W132" s="281"/>
      <c r="X132" s="281"/>
      <c r="Y132" s="281"/>
      <c r="Z132" s="281"/>
      <c r="AA132" s="374">
        <v>0</v>
      </c>
      <c r="AB132" s="374"/>
      <c r="AC132" s="374"/>
      <c r="AD132" s="374"/>
      <c r="AE132" s="374"/>
      <c r="AF132" s="374"/>
      <c r="AG132" s="374"/>
      <c r="AH132" s="374"/>
      <c r="AI132" s="374"/>
      <c r="AJ132" s="257"/>
      <c r="AK132" s="257"/>
      <c r="AL132" s="257"/>
    </row>
    <row r="133" spans="1:38" ht="18" customHeight="1" x14ac:dyDescent="0.25">
      <c r="B133" s="379" t="s">
        <v>369</v>
      </c>
      <c r="C133" s="380"/>
      <c r="D133" s="380"/>
      <c r="E133" s="380"/>
      <c r="F133" s="380"/>
      <c r="G133" s="380"/>
      <c r="H133" s="380"/>
      <c r="I133" s="380"/>
      <c r="J133" s="380"/>
      <c r="K133" s="380"/>
      <c r="L133" s="380"/>
      <c r="M133" s="380"/>
      <c r="N133" s="380"/>
      <c r="O133" s="380"/>
      <c r="P133" s="380"/>
      <c r="Q133" s="380"/>
      <c r="R133" s="380"/>
      <c r="S133" s="380"/>
      <c r="T133" s="380"/>
      <c r="U133" s="380"/>
      <c r="V133" s="380"/>
      <c r="W133" s="380"/>
      <c r="X133" s="380"/>
      <c r="Y133" s="380"/>
      <c r="Z133" s="381"/>
      <c r="AA133" s="378">
        <f>SUM(AA122:AI132)</f>
        <v>94866321.120000005</v>
      </c>
      <c r="AB133" s="378"/>
      <c r="AC133" s="378"/>
      <c r="AD133" s="378"/>
      <c r="AE133" s="378"/>
      <c r="AF133" s="378"/>
      <c r="AG133" s="378"/>
      <c r="AH133" s="378"/>
      <c r="AI133" s="378"/>
      <c r="AJ133" s="257"/>
      <c r="AK133" s="257"/>
      <c r="AL133" s="257"/>
    </row>
    <row r="134" spans="1:38" ht="50.25" customHeight="1" x14ac:dyDescent="0.25">
      <c r="B134" s="260"/>
      <c r="C134" s="260"/>
      <c r="D134" s="260"/>
      <c r="E134" s="260"/>
      <c r="F134" s="260"/>
      <c r="G134" s="260"/>
      <c r="H134" s="260"/>
      <c r="I134" s="260"/>
      <c r="J134" s="260"/>
      <c r="K134" s="260"/>
      <c r="L134" s="260"/>
      <c r="M134" s="260"/>
      <c r="N134" s="260"/>
      <c r="O134" s="260"/>
      <c r="P134" s="260"/>
      <c r="Q134" s="260"/>
      <c r="R134" s="260"/>
      <c r="S134" s="260"/>
      <c r="T134" s="260"/>
      <c r="U134" s="260"/>
      <c r="V134" s="260"/>
      <c r="W134" s="260"/>
      <c r="X134" s="260"/>
      <c r="Y134" s="260"/>
      <c r="Z134" s="260"/>
      <c r="AA134" s="261"/>
      <c r="AB134" s="261"/>
      <c r="AC134" s="261"/>
      <c r="AD134" s="261"/>
      <c r="AE134" s="261"/>
      <c r="AF134" s="261"/>
      <c r="AG134" s="261"/>
      <c r="AH134" s="261"/>
      <c r="AI134" s="261"/>
      <c r="AJ134" s="257"/>
      <c r="AK134" s="257"/>
      <c r="AL134" s="257"/>
    </row>
    <row r="135" spans="1:38" ht="48" customHeight="1" x14ac:dyDescent="0.25">
      <c r="B135" s="300" t="s">
        <v>402</v>
      </c>
      <c r="C135" s="300"/>
      <c r="D135" s="300"/>
      <c r="E135" s="300"/>
      <c r="F135" s="300"/>
      <c r="G135" s="300"/>
      <c r="H135" s="300"/>
      <c r="I135" s="300"/>
      <c r="J135" s="300"/>
      <c r="K135" s="300"/>
      <c r="L135" s="300"/>
      <c r="M135" s="300"/>
      <c r="N135" s="300"/>
      <c r="O135" s="300"/>
      <c r="P135" s="300"/>
      <c r="Q135" s="300"/>
      <c r="R135" s="300"/>
      <c r="S135" s="300"/>
      <c r="T135" s="300"/>
      <c r="U135" s="300"/>
      <c r="V135" s="300"/>
      <c r="W135" s="300"/>
      <c r="X135" s="300"/>
      <c r="Y135" s="300"/>
      <c r="Z135" s="300"/>
      <c r="AA135" s="300"/>
      <c r="AB135" s="300"/>
      <c r="AC135" s="300"/>
      <c r="AD135" s="300"/>
      <c r="AE135" s="300"/>
      <c r="AF135" s="300"/>
      <c r="AG135" s="300"/>
      <c r="AH135" s="300"/>
      <c r="AI135" s="300"/>
      <c r="AJ135" s="300"/>
      <c r="AK135" s="300"/>
      <c r="AL135" s="300"/>
    </row>
    <row r="136" spans="1:38" ht="25.5" customHeight="1" x14ac:dyDescent="0.25">
      <c r="B136" s="288"/>
      <c r="C136" s="288"/>
      <c r="D136" s="288"/>
      <c r="E136" s="288"/>
      <c r="F136" s="288"/>
      <c r="G136" s="288"/>
      <c r="H136" s="288"/>
      <c r="I136" s="288"/>
      <c r="J136" s="288"/>
      <c r="K136" s="288"/>
      <c r="L136" s="288"/>
      <c r="M136" s="288"/>
      <c r="N136" s="288"/>
      <c r="O136" s="288"/>
      <c r="P136" s="288"/>
      <c r="Q136" s="288"/>
      <c r="R136" s="288"/>
      <c r="S136" s="288"/>
      <c r="T136" s="288"/>
      <c r="U136" s="288"/>
      <c r="V136" s="288"/>
      <c r="W136" s="288"/>
      <c r="X136" s="288"/>
      <c r="Y136" s="288"/>
      <c r="Z136" s="288"/>
      <c r="AA136" s="288"/>
      <c r="AB136" s="288"/>
      <c r="AC136" s="288"/>
      <c r="AD136" s="288"/>
      <c r="AE136" s="288"/>
      <c r="AF136" s="288"/>
      <c r="AG136" s="288"/>
      <c r="AH136" s="288"/>
      <c r="AI136" s="288"/>
      <c r="AJ136" s="288"/>
      <c r="AK136" s="288"/>
      <c r="AL136" s="288"/>
    </row>
    <row r="137" spans="1:38" ht="15" hidden="1" customHeight="1" x14ac:dyDescent="0.25">
      <c r="B137" s="283" t="s">
        <v>380</v>
      </c>
      <c r="C137" s="283"/>
      <c r="D137" s="283"/>
      <c r="E137" s="283"/>
      <c r="F137" s="283"/>
      <c r="G137" s="283"/>
      <c r="H137" s="283"/>
      <c r="I137" s="283"/>
      <c r="J137" s="283"/>
      <c r="K137" s="283"/>
      <c r="L137" s="283"/>
      <c r="M137" s="283"/>
      <c r="N137" s="283"/>
      <c r="O137" s="283"/>
      <c r="P137" s="283"/>
      <c r="Q137" s="283"/>
      <c r="R137" s="283"/>
      <c r="S137" s="283"/>
      <c r="T137" s="283"/>
      <c r="U137" s="283"/>
      <c r="V137" s="283"/>
      <c r="W137" s="283"/>
      <c r="X137" s="283"/>
      <c r="Y137" s="283"/>
      <c r="Z137" s="283"/>
      <c r="AA137" s="283"/>
      <c r="AB137" s="283"/>
      <c r="AC137" s="283"/>
      <c r="AD137" s="283"/>
      <c r="AE137" s="283"/>
      <c r="AF137" s="283"/>
      <c r="AG137" s="283"/>
      <c r="AH137" s="283"/>
      <c r="AI137" s="283"/>
      <c r="AJ137" s="283"/>
      <c r="AK137" s="283"/>
      <c r="AL137" s="283"/>
    </row>
    <row r="138" spans="1:38" hidden="1" x14ac:dyDescent="0.25">
      <c r="B138" s="283"/>
      <c r="C138" s="283"/>
      <c r="D138" s="283"/>
      <c r="E138" s="283"/>
      <c r="F138" s="283"/>
      <c r="G138" s="283"/>
      <c r="H138" s="283"/>
      <c r="I138" s="283"/>
      <c r="J138" s="283"/>
      <c r="K138" s="283"/>
      <c r="L138" s="283"/>
      <c r="M138" s="283"/>
      <c r="N138" s="283"/>
      <c r="O138" s="283"/>
      <c r="P138" s="283"/>
      <c r="Q138" s="283"/>
      <c r="R138" s="283"/>
      <c r="S138" s="283"/>
      <c r="T138" s="283"/>
      <c r="U138" s="283"/>
      <c r="V138" s="283"/>
      <c r="W138" s="283"/>
      <c r="X138" s="283"/>
      <c r="Y138" s="283"/>
      <c r="Z138" s="283"/>
      <c r="AA138" s="283"/>
      <c r="AB138" s="283"/>
      <c r="AC138" s="283"/>
      <c r="AD138" s="283"/>
      <c r="AE138" s="283"/>
      <c r="AF138" s="283"/>
      <c r="AG138" s="283"/>
      <c r="AH138" s="283"/>
      <c r="AI138" s="283"/>
      <c r="AJ138" s="283"/>
      <c r="AK138" s="283"/>
      <c r="AL138" s="283"/>
    </row>
    <row r="139" spans="1:38" ht="42" hidden="1" customHeight="1" x14ac:dyDescent="0.25">
      <c r="B139" s="283"/>
      <c r="C139" s="283"/>
      <c r="D139" s="283"/>
      <c r="E139" s="283"/>
      <c r="F139" s="283"/>
      <c r="G139" s="283"/>
      <c r="H139" s="283"/>
      <c r="I139" s="283"/>
      <c r="J139" s="283"/>
      <c r="K139" s="283"/>
      <c r="L139" s="283"/>
      <c r="M139" s="283"/>
      <c r="N139" s="283"/>
      <c r="O139" s="283"/>
      <c r="P139" s="283"/>
      <c r="Q139" s="283"/>
      <c r="R139" s="283"/>
      <c r="S139" s="283"/>
      <c r="T139" s="283"/>
      <c r="U139" s="283"/>
      <c r="V139" s="283"/>
      <c r="W139" s="283"/>
      <c r="X139" s="283"/>
      <c r="Y139" s="283"/>
      <c r="Z139" s="283"/>
      <c r="AA139" s="283"/>
      <c r="AB139" s="283"/>
      <c r="AC139" s="283"/>
      <c r="AD139" s="283"/>
      <c r="AE139" s="283"/>
      <c r="AF139" s="283"/>
      <c r="AG139" s="283"/>
      <c r="AH139" s="283"/>
      <c r="AI139" s="283"/>
      <c r="AJ139" s="283"/>
      <c r="AK139" s="283"/>
      <c r="AL139" s="283"/>
    </row>
    <row r="140" spans="1:38" x14ac:dyDescent="0.25">
      <c r="B140" s="179"/>
      <c r="C140" s="179"/>
      <c r="D140" s="179"/>
      <c r="E140" s="179"/>
      <c r="F140" s="179"/>
      <c r="G140" s="179"/>
      <c r="H140" s="179"/>
      <c r="I140" s="179"/>
      <c r="J140" s="179"/>
      <c r="K140" s="179"/>
      <c r="L140" s="179"/>
      <c r="M140" s="179"/>
      <c r="N140" s="179"/>
      <c r="O140" s="179"/>
      <c r="P140" s="179"/>
      <c r="Q140" s="179"/>
      <c r="R140" s="179"/>
      <c r="S140" s="179"/>
      <c r="T140" s="179"/>
      <c r="U140" s="179"/>
      <c r="V140" s="179"/>
      <c r="W140" s="179"/>
      <c r="X140" s="179"/>
      <c r="Y140" s="179"/>
      <c r="Z140" s="179"/>
      <c r="AA140" s="179"/>
      <c r="AB140" s="179"/>
      <c r="AC140" s="179"/>
      <c r="AD140" s="179"/>
      <c r="AE140" s="179"/>
      <c r="AF140" s="179"/>
      <c r="AG140" s="179"/>
      <c r="AH140" s="179"/>
      <c r="AI140" s="179"/>
      <c r="AJ140" s="179"/>
      <c r="AK140" s="179"/>
      <c r="AL140" s="179"/>
    </row>
    <row r="141" spans="1:38" x14ac:dyDescent="0.25">
      <c r="A141" s="186"/>
      <c r="B141" s="288"/>
      <c r="C141" s="288"/>
      <c r="D141" s="288"/>
      <c r="E141" s="288"/>
      <c r="F141" s="288"/>
      <c r="G141" s="288"/>
      <c r="H141" s="288"/>
      <c r="I141" s="288"/>
      <c r="J141" s="288"/>
      <c r="K141" s="288"/>
      <c r="L141" s="288"/>
      <c r="M141" s="288"/>
      <c r="N141" s="288"/>
      <c r="O141" s="288"/>
      <c r="P141" s="288"/>
      <c r="Q141" s="288"/>
      <c r="R141" s="288"/>
      <c r="S141" s="288"/>
      <c r="T141" s="288"/>
      <c r="U141" s="288"/>
      <c r="V141" s="288"/>
      <c r="W141" s="288"/>
      <c r="X141" s="288"/>
      <c r="Y141" s="288"/>
      <c r="Z141" s="288"/>
      <c r="AA141" s="288"/>
      <c r="AB141" s="288"/>
      <c r="AC141" s="288"/>
      <c r="AD141" s="288"/>
      <c r="AE141" s="288"/>
      <c r="AF141" s="288"/>
      <c r="AG141" s="288"/>
      <c r="AH141" s="288"/>
      <c r="AI141" s="288"/>
      <c r="AJ141" s="288"/>
      <c r="AK141" s="288"/>
      <c r="AL141" s="288"/>
    </row>
    <row r="142" spans="1:38" x14ac:dyDescent="0.25">
      <c r="B142" s="254"/>
      <c r="C142" s="254"/>
      <c r="D142" s="255"/>
      <c r="E142" s="255"/>
      <c r="F142" s="255"/>
      <c r="G142" s="254"/>
      <c r="H142" s="254"/>
      <c r="I142" s="254"/>
      <c r="J142" s="254"/>
      <c r="K142" s="254"/>
      <c r="L142" s="254"/>
      <c r="M142" s="254"/>
      <c r="N142" s="254"/>
      <c r="O142" s="254"/>
      <c r="P142" s="254"/>
      <c r="Q142" s="254"/>
      <c r="R142" s="254"/>
      <c r="S142" s="254"/>
      <c r="T142" s="254"/>
      <c r="U142" s="254"/>
      <c r="V142" s="254"/>
      <c r="W142" s="254"/>
      <c r="X142" s="254"/>
      <c r="Y142" s="254"/>
      <c r="Z142" s="254"/>
      <c r="AA142" s="254"/>
      <c r="AB142" s="254"/>
      <c r="AC142" s="254"/>
      <c r="AD142" s="254"/>
      <c r="AE142" s="256"/>
      <c r="AF142" s="256"/>
      <c r="AG142" s="256"/>
      <c r="AH142" s="256"/>
      <c r="AI142" s="254"/>
      <c r="AJ142" s="254"/>
      <c r="AK142" s="254"/>
      <c r="AL142" s="254"/>
    </row>
    <row r="143" spans="1:38" x14ac:dyDescent="0.25">
      <c r="B143" s="254"/>
      <c r="C143" s="254"/>
      <c r="D143" s="255"/>
      <c r="E143" s="255"/>
      <c r="F143" s="255"/>
      <c r="G143" s="254"/>
      <c r="H143" s="254"/>
      <c r="I143" s="254"/>
      <c r="J143" s="254"/>
      <c r="K143" s="254"/>
      <c r="L143" s="254"/>
      <c r="M143" s="254"/>
      <c r="N143" s="254"/>
      <c r="O143" s="254"/>
      <c r="P143" s="254"/>
      <c r="Q143" s="254"/>
      <c r="R143" s="254"/>
      <c r="S143" s="254"/>
      <c r="T143" s="254"/>
      <c r="U143" s="254"/>
      <c r="V143" s="254"/>
      <c r="W143" s="254"/>
      <c r="X143" s="254"/>
      <c r="Y143" s="254"/>
      <c r="Z143" s="254"/>
      <c r="AA143" s="254"/>
      <c r="AB143" s="254"/>
      <c r="AC143" s="254"/>
      <c r="AD143" s="254"/>
      <c r="AE143" s="256"/>
      <c r="AF143" s="256"/>
      <c r="AG143" s="256"/>
      <c r="AH143" s="256"/>
      <c r="AI143" s="254"/>
      <c r="AJ143" s="254"/>
      <c r="AK143" s="254"/>
      <c r="AL143" s="254"/>
    </row>
    <row r="144" spans="1:38" x14ac:dyDescent="0.25">
      <c r="B144" s="373" t="s">
        <v>319</v>
      </c>
      <c r="C144" s="373"/>
      <c r="D144" s="373"/>
      <c r="E144" s="373"/>
      <c r="F144" s="373"/>
      <c r="G144" s="373"/>
      <c r="H144" s="373"/>
      <c r="I144" s="373"/>
      <c r="J144" s="373"/>
      <c r="K144" s="373"/>
      <c r="L144" s="373"/>
      <c r="M144" s="373"/>
      <c r="N144" s="373"/>
      <c r="O144" s="373"/>
      <c r="P144" s="373"/>
      <c r="Q144" s="373"/>
      <c r="R144" s="373"/>
      <c r="S144" s="373"/>
      <c r="T144" s="373"/>
      <c r="U144" s="373"/>
      <c r="V144" s="373"/>
      <c r="W144" s="373"/>
      <c r="X144" s="373"/>
      <c r="Y144" s="373"/>
      <c r="Z144" s="373"/>
      <c r="AA144" s="373"/>
      <c r="AB144" s="373"/>
      <c r="AC144" s="373"/>
      <c r="AD144" s="373"/>
      <c r="AE144" s="373"/>
      <c r="AF144" s="373"/>
      <c r="AG144" s="373"/>
      <c r="AH144" s="373"/>
      <c r="AI144" s="373"/>
      <c r="AJ144" s="373"/>
      <c r="AK144" s="373"/>
      <c r="AL144" s="373"/>
    </row>
    <row r="145" spans="2:38" x14ac:dyDescent="0.25">
      <c r="B145" s="186"/>
      <c r="C145" s="186"/>
      <c r="D145" s="186"/>
      <c r="E145" s="186"/>
      <c r="F145" s="186"/>
      <c r="G145" s="186"/>
      <c r="H145" s="186"/>
      <c r="I145" s="186"/>
      <c r="J145" s="186"/>
      <c r="K145" s="186"/>
      <c r="L145" s="186"/>
      <c r="M145" s="186"/>
      <c r="N145" s="186"/>
      <c r="O145" s="186"/>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row>
    <row r="146" spans="2:38" x14ac:dyDescent="0.25">
      <c r="B146" s="288"/>
      <c r="C146" s="288"/>
      <c r="D146" s="288"/>
      <c r="E146" s="288"/>
      <c r="F146" s="288"/>
      <c r="G146" s="288"/>
      <c r="H146" s="288"/>
      <c r="I146" s="288"/>
      <c r="J146" s="288"/>
      <c r="K146" s="288"/>
      <c r="L146" s="288"/>
      <c r="M146" s="288"/>
      <c r="N146" s="288"/>
      <c r="O146" s="288"/>
      <c r="P146" s="288"/>
      <c r="Q146" s="288"/>
      <c r="R146" s="288"/>
      <c r="S146" s="288"/>
      <c r="T146" s="288"/>
      <c r="U146" s="288"/>
      <c r="V146" s="288"/>
      <c r="W146" s="288"/>
      <c r="X146" s="288"/>
      <c r="Y146" s="288"/>
      <c r="Z146" s="288"/>
      <c r="AA146" s="288"/>
      <c r="AB146" s="288"/>
      <c r="AC146" s="288"/>
      <c r="AD146" s="288"/>
      <c r="AE146" s="288"/>
      <c r="AF146" s="288"/>
      <c r="AG146" s="288"/>
      <c r="AH146" s="288"/>
      <c r="AI146" s="288"/>
      <c r="AJ146" s="288"/>
      <c r="AK146" s="288"/>
      <c r="AL146" s="288"/>
    </row>
    <row r="147" spans="2:38" ht="15" customHeight="1" x14ac:dyDescent="0.25">
      <c r="B147" s="283" t="s">
        <v>408</v>
      </c>
      <c r="C147" s="283"/>
      <c r="D147" s="283"/>
      <c r="E147" s="283"/>
      <c r="F147" s="283"/>
      <c r="G147" s="283"/>
      <c r="H147" s="283"/>
      <c r="I147" s="283"/>
      <c r="J147" s="283"/>
      <c r="K147" s="283"/>
      <c r="L147" s="283"/>
      <c r="M147" s="283"/>
      <c r="N147" s="283"/>
      <c r="O147" s="283"/>
      <c r="P147" s="283"/>
      <c r="Q147" s="283"/>
      <c r="R147" s="283"/>
      <c r="S147" s="283"/>
      <c r="T147" s="283"/>
      <c r="U147" s="283"/>
      <c r="V147" s="283"/>
      <c r="W147" s="283"/>
      <c r="X147" s="283"/>
      <c r="Y147" s="283"/>
      <c r="Z147" s="283"/>
      <c r="AA147" s="283"/>
      <c r="AB147" s="283"/>
      <c r="AC147" s="283"/>
      <c r="AD147" s="283"/>
      <c r="AE147" s="283"/>
      <c r="AF147" s="283"/>
      <c r="AG147" s="283"/>
      <c r="AH147" s="283"/>
      <c r="AI147" s="283"/>
      <c r="AJ147" s="283"/>
      <c r="AK147" s="283"/>
      <c r="AL147" s="283"/>
    </row>
    <row r="148" spans="2:38" ht="41.25" customHeight="1" x14ac:dyDescent="0.25">
      <c r="B148" s="283"/>
      <c r="C148" s="283"/>
      <c r="D148" s="283"/>
      <c r="E148" s="283"/>
      <c r="F148" s="283"/>
      <c r="G148" s="283"/>
      <c r="H148" s="283"/>
      <c r="I148" s="283"/>
      <c r="J148" s="283"/>
      <c r="K148" s="283"/>
      <c r="L148" s="283"/>
      <c r="M148" s="283"/>
      <c r="N148" s="283"/>
      <c r="O148" s="283"/>
      <c r="P148" s="283"/>
      <c r="Q148" s="283"/>
      <c r="R148" s="283"/>
      <c r="S148" s="283"/>
      <c r="T148" s="283"/>
      <c r="U148" s="283"/>
      <c r="V148" s="283"/>
      <c r="W148" s="283"/>
      <c r="X148" s="283"/>
      <c r="Y148" s="283"/>
      <c r="Z148" s="283"/>
      <c r="AA148" s="283"/>
      <c r="AB148" s="283"/>
      <c r="AC148" s="283"/>
      <c r="AD148" s="283"/>
      <c r="AE148" s="283"/>
      <c r="AF148" s="283"/>
      <c r="AG148" s="283"/>
      <c r="AH148" s="283"/>
      <c r="AI148" s="283"/>
      <c r="AJ148" s="283"/>
      <c r="AK148" s="283"/>
      <c r="AL148" s="283"/>
    </row>
    <row r="149" spans="2:38" x14ac:dyDescent="0.25">
      <c r="B149" s="263"/>
      <c r="C149" s="263"/>
      <c r="D149" s="263"/>
      <c r="E149" s="263"/>
      <c r="F149" s="263"/>
      <c r="G149" s="263"/>
      <c r="H149" s="263"/>
      <c r="I149" s="263"/>
      <c r="J149" s="263"/>
      <c r="K149" s="263"/>
      <c r="L149" s="263"/>
      <c r="M149" s="263"/>
      <c r="N149" s="263"/>
      <c r="O149" s="263"/>
      <c r="P149" s="263"/>
      <c r="Q149" s="263"/>
      <c r="R149" s="263"/>
      <c r="S149" s="263"/>
      <c r="T149" s="263"/>
      <c r="U149" s="263"/>
      <c r="V149" s="263"/>
      <c r="W149" s="263"/>
      <c r="X149" s="263"/>
      <c r="Y149" s="263"/>
      <c r="Z149" s="263"/>
      <c r="AA149" s="263"/>
      <c r="AB149" s="263"/>
      <c r="AC149" s="263"/>
      <c r="AD149" s="263"/>
      <c r="AE149" s="263"/>
      <c r="AF149" s="263"/>
      <c r="AG149" s="263"/>
      <c r="AH149" s="263"/>
      <c r="AI149" s="263"/>
      <c r="AJ149" s="263"/>
      <c r="AK149" s="263"/>
      <c r="AL149" s="263"/>
    </row>
    <row r="150" spans="2:38" hidden="1" x14ac:dyDescent="0.25">
      <c r="B150" s="263"/>
      <c r="C150" s="263"/>
      <c r="D150" s="263"/>
      <c r="E150" s="263"/>
      <c r="F150" s="263"/>
      <c r="G150" s="263"/>
      <c r="H150" s="263"/>
      <c r="I150" s="263"/>
      <c r="J150" s="263"/>
      <c r="K150" s="263"/>
      <c r="L150" s="263"/>
      <c r="M150" s="263"/>
      <c r="N150" s="263"/>
      <c r="O150" s="263"/>
      <c r="P150" s="263"/>
      <c r="Q150" s="263"/>
      <c r="R150" s="263"/>
      <c r="S150" s="263"/>
      <c r="T150" s="263"/>
      <c r="U150" s="263"/>
      <c r="V150" s="263"/>
      <c r="W150" s="263"/>
      <c r="X150" s="263"/>
      <c r="Y150" s="263"/>
      <c r="Z150" s="263"/>
      <c r="AA150" s="263"/>
      <c r="AB150" s="263"/>
      <c r="AC150" s="263"/>
      <c r="AD150" s="263"/>
      <c r="AE150" s="263"/>
      <c r="AF150" s="263"/>
      <c r="AG150" s="263"/>
      <c r="AH150" s="263"/>
      <c r="AI150" s="263"/>
      <c r="AJ150" s="263"/>
      <c r="AK150" s="263"/>
      <c r="AL150" s="263"/>
    </row>
    <row r="151" spans="2:38" hidden="1" x14ac:dyDescent="0.25">
      <c r="B151" s="263"/>
      <c r="C151" s="263"/>
      <c r="D151" s="263"/>
      <c r="E151" s="263"/>
      <c r="F151" s="263"/>
      <c r="G151" s="263"/>
      <c r="H151" s="263"/>
      <c r="I151" s="263"/>
      <c r="J151" s="263"/>
      <c r="K151" s="263"/>
      <c r="L151" s="263"/>
      <c r="M151" s="263"/>
      <c r="N151" s="263"/>
      <c r="O151" s="263"/>
      <c r="P151" s="263"/>
      <c r="Q151" s="263"/>
      <c r="R151" s="263"/>
      <c r="S151" s="263"/>
      <c r="T151" s="263"/>
      <c r="U151" s="263"/>
      <c r="V151" s="263"/>
      <c r="W151" s="263"/>
      <c r="X151" s="263"/>
      <c r="Y151" s="263"/>
      <c r="Z151" s="263"/>
      <c r="AA151" s="263"/>
      <c r="AB151" s="263"/>
      <c r="AC151" s="263"/>
      <c r="AD151" s="263"/>
      <c r="AE151" s="263"/>
      <c r="AF151" s="263"/>
      <c r="AG151" s="263"/>
      <c r="AH151" s="263"/>
      <c r="AI151" s="263"/>
      <c r="AJ151" s="263"/>
      <c r="AK151" s="263"/>
      <c r="AL151" s="263"/>
    </row>
    <row r="152" spans="2:38" hidden="1" x14ac:dyDescent="0.25">
      <c r="B152" s="263"/>
      <c r="C152" s="263"/>
      <c r="D152" s="263"/>
      <c r="E152" s="263"/>
      <c r="F152" s="263"/>
      <c r="G152" s="263"/>
      <c r="H152" s="263"/>
      <c r="I152" s="263"/>
      <c r="J152" s="263"/>
      <c r="K152" s="263"/>
      <c r="L152" s="263"/>
      <c r="M152" s="263"/>
      <c r="N152" s="263"/>
      <c r="O152" s="263"/>
      <c r="P152" s="263"/>
      <c r="Q152" s="263"/>
      <c r="R152" s="263"/>
      <c r="S152" s="263"/>
      <c r="T152" s="263"/>
      <c r="U152" s="263"/>
      <c r="V152" s="263"/>
      <c r="W152" s="263"/>
      <c r="X152" s="263"/>
      <c r="Y152" s="263"/>
      <c r="Z152" s="263"/>
      <c r="AA152" s="263"/>
      <c r="AB152" s="263"/>
      <c r="AC152" s="263"/>
      <c r="AD152" s="263"/>
      <c r="AE152" s="263"/>
      <c r="AF152" s="263"/>
      <c r="AG152" s="263"/>
      <c r="AH152" s="263"/>
      <c r="AI152" s="263"/>
      <c r="AJ152" s="263"/>
      <c r="AK152" s="263"/>
      <c r="AL152" s="263"/>
    </row>
    <row r="153" spans="2:38" hidden="1" x14ac:dyDescent="0.25">
      <c r="B153" s="263"/>
      <c r="C153" s="263"/>
      <c r="D153" s="263"/>
      <c r="E153" s="263"/>
      <c r="F153" s="263"/>
      <c r="G153" s="263"/>
      <c r="H153" s="263"/>
      <c r="I153" s="263"/>
      <c r="J153" s="263"/>
      <c r="K153" s="263"/>
      <c r="L153" s="263"/>
      <c r="M153" s="263"/>
      <c r="N153" s="263"/>
      <c r="O153" s="263"/>
      <c r="P153" s="263"/>
      <c r="Q153" s="263"/>
      <c r="R153" s="263"/>
      <c r="S153" s="263"/>
      <c r="T153" s="263"/>
      <c r="U153" s="263"/>
      <c r="V153" s="263"/>
      <c r="W153" s="263"/>
      <c r="X153" s="263"/>
      <c r="Y153" s="263"/>
      <c r="Z153" s="263"/>
      <c r="AA153" s="263"/>
      <c r="AB153" s="263"/>
      <c r="AC153" s="263"/>
      <c r="AD153" s="263"/>
      <c r="AE153" s="263"/>
      <c r="AF153" s="263"/>
      <c r="AG153" s="263"/>
      <c r="AH153" s="263"/>
      <c r="AI153" s="263"/>
      <c r="AJ153" s="263"/>
      <c r="AK153" s="263"/>
      <c r="AL153" s="263"/>
    </row>
    <row r="154" spans="2:38" hidden="1" x14ac:dyDescent="0.25">
      <c r="B154" s="263"/>
      <c r="C154" s="263"/>
      <c r="D154" s="263"/>
      <c r="E154" s="263"/>
      <c r="F154" s="263"/>
      <c r="G154" s="263"/>
      <c r="H154" s="263"/>
      <c r="I154" s="263"/>
      <c r="J154" s="263"/>
      <c r="K154" s="263"/>
      <c r="L154" s="263"/>
      <c r="M154" s="263"/>
      <c r="N154" s="263"/>
      <c r="O154" s="263"/>
      <c r="P154" s="263"/>
      <c r="Q154" s="263"/>
      <c r="R154" s="263"/>
      <c r="S154" s="263"/>
      <c r="T154" s="263"/>
      <c r="U154" s="263"/>
      <c r="V154" s="263"/>
      <c r="W154" s="263"/>
      <c r="X154" s="263"/>
      <c r="Y154" s="263"/>
      <c r="Z154" s="263"/>
      <c r="AA154" s="263"/>
      <c r="AB154" s="263"/>
      <c r="AC154" s="263"/>
      <c r="AD154" s="263"/>
      <c r="AE154" s="263"/>
      <c r="AF154" s="263"/>
      <c r="AG154" s="263"/>
      <c r="AH154" s="263"/>
      <c r="AI154" s="263"/>
      <c r="AJ154" s="263"/>
      <c r="AK154" s="263"/>
      <c r="AL154" s="263"/>
    </row>
    <row r="155" spans="2:38" hidden="1" x14ac:dyDescent="0.25">
      <c r="B155" s="263"/>
      <c r="C155" s="263"/>
      <c r="D155" s="263"/>
      <c r="E155" s="263"/>
      <c r="F155" s="263"/>
      <c r="G155" s="263"/>
      <c r="H155" s="263"/>
      <c r="I155" s="263"/>
      <c r="J155" s="263"/>
      <c r="K155" s="263"/>
      <c r="L155" s="263"/>
      <c r="M155" s="263"/>
      <c r="N155" s="263"/>
      <c r="O155" s="263"/>
      <c r="P155" s="263"/>
      <c r="Q155" s="263"/>
      <c r="R155" s="263"/>
      <c r="S155" s="263"/>
      <c r="T155" s="263"/>
      <c r="U155" s="263"/>
      <c r="V155" s="263"/>
      <c r="W155" s="263"/>
      <c r="X155" s="263"/>
      <c r="Y155" s="263"/>
      <c r="Z155" s="263"/>
      <c r="AA155" s="263"/>
      <c r="AB155" s="263"/>
      <c r="AC155" s="263"/>
      <c r="AD155" s="263"/>
      <c r="AE155" s="263"/>
      <c r="AF155" s="263"/>
      <c r="AG155" s="263"/>
      <c r="AH155" s="263"/>
      <c r="AI155" s="263"/>
      <c r="AJ155" s="263"/>
      <c r="AK155" s="263"/>
      <c r="AL155" s="263"/>
    </row>
    <row r="156" spans="2:38" hidden="1" x14ac:dyDescent="0.25">
      <c r="B156" s="267"/>
      <c r="C156" s="267"/>
      <c r="D156" s="267"/>
      <c r="E156" s="267"/>
      <c r="F156" s="267"/>
      <c r="G156" s="267"/>
      <c r="H156" s="267"/>
      <c r="I156" s="267"/>
      <c r="J156" s="267"/>
      <c r="K156" s="267"/>
      <c r="L156" s="267"/>
      <c r="M156" s="267"/>
      <c r="N156" s="267"/>
      <c r="O156" s="267"/>
      <c r="P156" s="267"/>
      <c r="Q156" s="267"/>
      <c r="R156" s="267"/>
      <c r="S156" s="267"/>
      <c r="T156" s="267"/>
      <c r="U156" s="267"/>
      <c r="V156" s="267"/>
      <c r="W156" s="267"/>
      <c r="X156" s="267"/>
      <c r="Y156" s="267"/>
      <c r="Z156" s="267"/>
      <c r="AA156" s="267"/>
      <c r="AB156" s="267"/>
      <c r="AC156" s="267"/>
      <c r="AD156" s="267"/>
      <c r="AE156" s="267"/>
      <c r="AF156" s="267"/>
      <c r="AG156" s="267"/>
      <c r="AH156" s="267"/>
      <c r="AI156" s="267"/>
      <c r="AJ156" s="267"/>
      <c r="AK156" s="267"/>
      <c r="AL156" s="267"/>
    </row>
    <row r="157" spans="2:38" hidden="1" x14ac:dyDescent="0.25">
      <c r="B157" s="360"/>
      <c r="C157" s="360"/>
      <c r="D157" s="360"/>
      <c r="E157" s="360"/>
      <c r="F157" s="360"/>
      <c r="G157" s="360"/>
      <c r="H157" s="363"/>
      <c r="I157" s="363"/>
      <c r="J157" s="360"/>
      <c r="K157" s="360"/>
      <c r="L157" s="361"/>
      <c r="M157" s="361"/>
      <c r="N157" s="361"/>
      <c r="O157" s="361"/>
      <c r="P157" s="361"/>
      <c r="Q157" s="361"/>
      <c r="R157" s="361"/>
      <c r="S157" s="361"/>
      <c r="T157" s="361"/>
      <c r="U157" s="361"/>
      <c r="V157" s="361"/>
      <c r="W157" s="360"/>
      <c r="X157" s="360"/>
      <c r="Y157" s="360"/>
      <c r="Z157" s="360"/>
      <c r="AA157" s="360"/>
      <c r="AB157" s="360"/>
      <c r="AC157" s="360"/>
      <c r="AD157" s="360"/>
      <c r="AE157" s="360"/>
      <c r="AF157" s="360"/>
      <c r="AG157" s="360"/>
      <c r="AH157" s="360"/>
      <c r="AI157" s="360"/>
      <c r="AJ157" s="360"/>
      <c r="AK157" s="360"/>
      <c r="AL157" s="360"/>
    </row>
    <row r="158" spans="2:38" hidden="1" x14ac:dyDescent="0.25">
      <c r="B158" s="360"/>
      <c r="C158" s="360"/>
      <c r="D158" s="360"/>
      <c r="E158" s="360"/>
      <c r="F158" s="360"/>
      <c r="G158" s="360"/>
      <c r="H158" s="360"/>
      <c r="I158" s="360"/>
      <c r="J158" s="360"/>
      <c r="K158" s="360"/>
      <c r="L158" s="361"/>
      <c r="M158" s="361"/>
      <c r="N158" s="361"/>
      <c r="O158" s="361"/>
      <c r="P158" s="361"/>
      <c r="Q158" s="361"/>
      <c r="R158" s="361"/>
      <c r="S158" s="361"/>
      <c r="T158" s="361"/>
      <c r="U158" s="361"/>
      <c r="V158" s="361"/>
      <c r="W158" s="360"/>
      <c r="X158" s="360"/>
      <c r="Y158" s="360"/>
      <c r="Z158" s="360"/>
      <c r="AA158" s="360"/>
      <c r="AB158" s="360"/>
      <c r="AC158" s="360"/>
      <c r="AD158" s="360"/>
      <c r="AE158" s="360"/>
      <c r="AF158" s="360"/>
      <c r="AG158" s="360"/>
      <c r="AH158" s="360"/>
      <c r="AI158" s="360"/>
      <c r="AJ158" s="360"/>
      <c r="AK158" s="360"/>
      <c r="AL158" s="360"/>
    </row>
    <row r="159" spans="2:38" hidden="1" x14ac:dyDescent="0.25">
      <c r="B159" s="360"/>
      <c r="C159" s="360"/>
      <c r="D159" s="360"/>
      <c r="E159" s="360"/>
      <c r="F159" s="360"/>
      <c r="G159" s="360"/>
      <c r="H159" s="360"/>
      <c r="I159" s="360"/>
      <c r="J159" s="360"/>
      <c r="K159" s="360"/>
      <c r="L159" s="361"/>
      <c r="M159" s="361"/>
      <c r="N159" s="361"/>
      <c r="O159" s="361"/>
      <c r="P159" s="361"/>
      <c r="Q159" s="361"/>
      <c r="R159" s="361"/>
      <c r="S159" s="361"/>
      <c r="T159" s="361"/>
      <c r="U159" s="361"/>
      <c r="V159" s="361"/>
      <c r="W159" s="360"/>
      <c r="X159" s="360"/>
      <c r="Y159" s="360"/>
      <c r="Z159" s="360"/>
      <c r="AA159" s="360"/>
      <c r="AB159" s="360"/>
      <c r="AC159" s="360"/>
      <c r="AD159" s="360"/>
      <c r="AE159" s="360"/>
      <c r="AF159" s="360"/>
      <c r="AG159" s="360"/>
      <c r="AH159" s="360"/>
      <c r="AI159" s="360"/>
      <c r="AJ159" s="360"/>
      <c r="AK159" s="360"/>
      <c r="AL159" s="360"/>
    </row>
    <row r="160" spans="2:38" hidden="1" x14ac:dyDescent="0.25">
      <c r="B160" s="360"/>
      <c r="C160" s="360"/>
      <c r="D160" s="360"/>
      <c r="E160" s="360"/>
      <c r="F160" s="360"/>
      <c r="G160" s="360"/>
      <c r="H160" s="360"/>
      <c r="I160" s="360"/>
      <c r="J160" s="360"/>
      <c r="K160" s="360"/>
      <c r="L160" s="361"/>
      <c r="M160" s="361"/>
      <c r="N160" s="361"/>
      <c r="O160" s="361"/>
      <c r="P160" s="361"/>
      <c r="Q160" s="361"/>
      <c r="R160" s="361"/>
      <c r="S160" s="361"/>
      <c r="T160" s="361"/>
      <c r="U160" s="361"/>
      <c r="V160" s="361"/>
      <c r="W160" s="360"/>
      <c r="X160" s="360"/>
      <c r="Y160" s="360"/>
      <c r="Z160" s="360"/>
      <c r="AA160" s="360"/>
      <c r="AB160" s="360"/>
      <c r="AC160" s="360"/>
      <c r="AD160" s="360"/>
      <c r="AE160" s="360"/>
      <c r="AF160" s="360"/>
      <c r="AG160" s="360"/>
      <c r="AH160" s="360"/>
      <c r="AI160" s="360"/>
      <c r="AJ160" s="360"/>
      <c r="AK160" s="360"/>
      <c r="AL160" s="360"/>
    </row>
    <row r="161" spans="2:38" ht="11.25" hidden="1" customHeight="1" x14ac:dyDescent="0.25">
      <c r="B161" s="360"/>
      <c r="C161" s="360"/>
      <c r="D161" s="360"/>
      <c r="E161" s="360"/>
      <c r="F161" s="360"/>
      <c r="G161" s="360"/>
      <c r="H161" s="360"/>
      <c r="I161" s="360"/>
      <c r="J161" s="360"/>
      <c r="K161" s="360"/>
      <c r="L161" s="361"/>
      <c r="M161" s="361"/>
      <c r="N161" s="361"/>
      <c r="O161" s="361"/>
      <c r="P161" s="361"/>
      <c r="Q161" s="361"/>
      <c r="R161" s="361"/>
      <c r="S161" s="361"/>
      <c r="T161" s="361"/>
      <c r="U161" s="361"/>
      <c r="V161" s="361"/>
      <c r="W161" s="360"/>
      <c r="X161" s="360"/>
      <c r="Y161" s="360"/>
      <c r="Z161" s="360"/>
      <c r="AA161" s="360"/>
      <c r="AB161" s="360"/>
      <c r="AC161" s="360"/>
      <c r="AD161" s="360"/>
      <c r="AE161" s="360"/>
      <c r="AF161" s="360"/>
      <c r="AG161" s="360"/>
      <c r="AH161" s="360"/>
      <c r="AI161" s="360"/>
      <c r="AJ161" s="360"/>
      <c r="AK161" s="360"/>
      <c r="AL161" s="360"/>
    </row>
    <row r="162" spans="2:38" hidden="1" x14ac:dyDescent="0.25">
      <c r="B162" s="360"/>
      <c r="C162" s="360"/>
      <c r="D162" s="360"/>
      <c r="E162" s="360"/>
      <c r="F162" s="360"/>
      <c r="G162" s="360"/>
      <c r="H162" s="360"/>
      <c r="I162" s="360"/>
      <c r="J162" s="360"/>
      <c r="K162" s="360"/>
      <c r="L162" s="360"/>
      <c r="M162" s="360"/>
      <c r="N162" s="360"/>
      <c r="O162" s="360"/>
      <c r="P162" s="360"/>
      <c r="Q162" s="360"/>
      <c r="R162" s="360"/>
      <c r="S162" s="360"/>
      <c r="T162" s="360"/>
      <c r="U162" s="360"/>
      <c r="V162" s="360"/>
      <c r="W162" s="360"/>
      <c r="X162" s="360"/>
      <c r="Y162" s="360"/>
      <c r="Z162" s="360"/>
      <c r="AA162" s="360"/>
      <c r="AB162" s="360"/>
      <c r="AC162" s="360"/>
      <c r="AD162" s="360"/>
      <c r="AE162" s="360"/>
      <c r="AF162" s="360"/>
      <c r="AG162" s="360"/>
      <c r="AH162" s="360"/>
      <c r="AI162" s="360"/>
      <c r="AJ162" s="360"/>
      <c r="AK162" s="360"/>
      <c r="AL162" s="360"/>
    </row>
    <row r="163" spans="2:38" x14ac:dyDescent="0.25">
      <c r="B163" s="190"/>
      <c r="C163" s="190"/>
      <c r="D163" s="190"/>
      <c r="E163" s="190"/>
      <c r="F163" s="190"/>
      <c r="G163" s="190"/>
      <c r="H163" s="190"/>
      <c r="I163" s="190"/>
      <c r="J163" s="190"/>
      <c r="K163" s="190"/>
      <c r="L163" s="190"/>
      <c r="M163" s="190"/>
      <c r="N163" s="190"/>
      <c r="O163" s="190"/>
      <c r="P163" s="190"/>
      <c r="Q163" s="190"/>
      <c r="R163" s="190"/>
      <c r="S163" s="190"/>
      <c r="T163" s="190"/>
      <c r="U163" s="190"/>
      <c r="V163" s="190"/>
      <c r="W163" s="190"/>
      <c r="X163" s="190"/>
      <c r="Y163" s="190"/>
      <c r="Z163" s="190"/>
      <c r="AA163" s="190"/>
      <c r="AB163" s="190"/>
      <c r="AC163" s="190"/>
      <c r="AD163" s="190"/>
      <c r="AE163" s="190"/>
      <c r="AF163" s="190"/>
      <c r="AG163" s="190"/>
      <c r="AH163" s="190"/>
      <c r="AI163" s="190"/>
      <c r="AJ163" s="190"/>
      <c r="AK163" s="190"/>
      <c r="AL163" s="190"/>
    </row>
    <row r="164" spans="2:38" x14ac:dyDescent="0.25">
      <c r="B164" s="360"/>
      <c r="C164" s="360"/>
      <c r="D164" s="360"/>
      <c r="E164" s="360"/>
      <c r="F164" s="360"/>
      <c r="G164" s="360"/>
      <c r="H164" s="360"/>
      <c r="I164" s="360"/>
      <c r="J164" s="360"/>
      <c r="K164" s="360"/>
      <c r="L164" s="360"/>
      <c r="M164" s="360"/>
      <c r="N164" s="360"/>
      <c r="O164" s="360"/>
      <c r="P164" s="360"/>
      <c r="Q164" s="360"/>
      <c r="R164" s="360"/>
      <c r="S164" s="360"/>
      <c r="T164" s="360"/>
      <c r="U164" s="360"/>
      <c r="V164" s="360"/>
      <c r="W164" s="360"/>
      <c r="X164" s="360"/>
      <c r="Y164" s="360"/>
      <c r="Z164" s="360"/>
      <c r="AA164" s="360"/>
      <c r="AB164" s="360"/>
      <c r="AC164" s="360"/>
      <c r="AD164" s="360"/>
      <c r="AE164" s="360"/>
      <c r="AF164" s="360"/>
      <c r="AG164" s="360"/>
      <c r="AH164" s="360"/>
      <c r="AI164" s="360"/>
      <c r="AJ164" s="360"/>
      <c r="AK164" s="360"/>
      <c r="AL164" s="360"/>
    </row>
    <row r="165" spans="2:38" ht="8.25" customHeight="1" x14ac:dyDescent="0.25">
      <c r="B165" s="283" t="s">
        <v>392</v>
      </c>
      <c r="C165" s="283"/>
      <c r="D165" s="283"/>
      <c r="E165" s="283"/>
      <c r="F165" s="283"/>
      <c r="G165" s="283"/>
      <c r="H165" s="283"/>
      <c r="I165" s="283"/>
      <c r="J165" s="283"/>
      <c r="K165" s="283"/>
      <c r="L165" s="283"/>
      <c r="M165" s="283"/>
      <c r="N165" s="283"/>
      <c r="O165" s="283"/>
      <c r="P165" s="283"/>
      <c r="Q165" s="283"/>
      <c r="R165" s="283"/>
      <c r="S165" s="283"/>
      <c r="T165" s="283"/>
      <c r="U165" s="283"/>
      <c r="V165" s="283"/>
      <c r="W165" s="283"/>
      <c r="X165" s="283"/>
      <c r="Y165" s="283"/>
      <c r="Z165" s="283"/>
      <c r="AA165" s="283"/>
      <c r="AB165" s="283"/>
      <c r="AC165" s="283"/>
      <c r="AD165" s="283"/>
      <c r="AE165" s="283"/>
      <c r="AF165" s="283"/>
      <c r="AG165" s="283"/>
      <c r="AH165" s="283"/>
      <c r="AI165" s="283"/>
      <c r="AJ165" s="283"/>
      <c r="AK165" s="283"/>
      <c r="AL165" s="283"/>
    </row>
    <row r="166" spans="2:38" ht="8.25" customHeight="1" x14ac:dyDescent="0.25">
      <c r="B166" s="283"/>
      <c r="C166" s="283"/>
      <c r="D166" s="283"/>
      <c r="E166" s="283"/>
      <c r="F166" s="283"/>
      <c r="G166" s="283"/>
      <c r="H166" s="283"/>
      <c r="I166" s="283"/>
      <c r="J166" s="283"/>
      <c r="K166" s="283"/>
      <c r="L166" s="283"/>
      <c r="M166" s="283"/>
      <c r="N166" s="283"/>
      <c r="O166" s="283"/>
      <c r="P166" s="283"/>
      <c r="Q166" s="283"/>
      <c r="R166" s="283"/>
      <c r="S166" s="283"/>
      <c r="T166" s="283"/>
      <c r="U166" s="283"/>
      <c r="V166" s="283"/>
      <c r="W166" s="283"/>
      <c r="X166" s="283"/>
      <c r="Y166" s="283"/>
      <c r="Z166" s="283"/>
      <c r="AA166" s="283"/>
      <c r="AB166" s="283"/>
      <c r="AC166" s="283"/>
      <c r="AD166" s="283"/>
      <c r="AE166" s="283"/>
      <c r="AF166" s="283"/>
      <c r="AG166" s="283"/>
      <c r="AH166" s="283"/>
      <c r="AI166" s="283"/>
      <c r="AJ166" s="283"/>
      <c r="AK166" s="283"/>
      <c r="AL166" s="283"/>
    </row>
    <row r="167" spans="2:38" x14ac:dyDescent="0.25">
      <c r="B167" s="283"/>
      <c r="C167" s="283"/>
      <c r="D167" s="283"/>
      <c r="E167" s="283"/>
      <c r="F167" s="283"/>
      <c r="G167" s="283"/>
      <c r="H167" s="283"/>
      <c r="I167" s="283"/>
      <c r="J167" s="283"/>
      <c r="K167" s="283"/>
      <c r="L167" s="283"/>
      <c r="M167" s="283"/>
      <c r="N167" s="283"/>
      <c r="O167" s="283"/>
      <c r="P167" s="283"/>
      <c r="Q167" s="283"/>
      <c r="R167" s="283"/>
      <c r="S167" s="283"/>
      <c r="T167" s="283"/>
      <c r="U167" s="283"/>
      <c r="V167" s="283"/>
      <c r="W167" s="283"/>
      <c r="X167" s="283"/>
      <c r="Y167" s="283"/>
      <c r="Z167" s="283"/>
      <c r="AA167" s="283"/>
      <c r="AB167" s="283"/>
      <c r="AC167" s="283"/>
      <c r="AD167" s="283"/>
      <c r="AE167" s="283"/>
      <c r="AF167" s="283"/>
      <c r="AG167" s="283"/>
      <c r="AH167" s="283"/>
      <c r="AI167" s="283"/>
      <c r="AJ167" s="283"/>
      <c r="AK167" s="283"/>
      <c r="AL167" s="283"/>
    </row>
    <row r="168" spans="2:38" x14ac:dyDescent="0.25">
      <c r="B168" s="283"/>
      <c r="C168" s="283"/>
      <c r="D168" s="283"/>
      <c r="E168" s="283"/>
      <c r="F168" s="283"/>
      <c r="G168" s="283"/>
      <c r="H168" s="283"/>
      <c r="I168" s="283"/>
      <c r="J168" s="283"/>
      <c r="K168" s="283"/>
      <c r="L168" s="283"/>
      <c r="M168" s="283"/>
      <c r="N168" s="283"/>
      <c r="O168" s="283"/>
      <c r="P168" s="283"/>
      <c r="Q168" s="283"/>
      <c r="R168" s="283"/>
      <c r="S168" s="283"/>
      <c r="T168" s="283"/>
      <c r="U168" s="283"/>
      <c r="V168" s="283"/>
      <c r="W168" s="283"/>
      <c r="X168" s="283"/>
      <c r="Y168" s="283"/>
      <c r="Z168" s="283"/>
      <c r="AA168" s="283"/>
      <c r="AB168" s="283"/>
      <c r="AC168" s="283"/>
      <c r="AD168" s="283"/>
      <c r="AE168" s="283"/>
      <c r="AF168" s="283"/>
      <c r="AG168" s="283"/>
      <c r="AH168" s="283"/>
      <c r="AI168" s="283"/>
      <c r="AJ168" s="283"/>
      <c r="AK168" s="283"/>
      <c r="AL168" s="283"/>
    </row>
    <row r="169" spans="2:38" x14ac:dyDescent="0.25">
      <c r="B169" s="283"/>
      <c r="C169" s="283"/>
      <c r="D169" s="283"/>
      <c r="E169" s="283"/>
      <c r="F169" s="283"/>
      <c r="G169" s="283"/>
      <c r="H169" s="283"/>
      <c r="I169" s="283"/>
      <c r="J169" s="283"/>
      <c r="K169" s="283"/>
      <c r="L169" s="283"/>
      <c r="M169" s="283"/>
      <c r="N169" s="283"/>
      <c r="O169" s="283"/>
      <c r="P169" s="283"/>
      <c r="Q169" s="283"/>
      <c r="R169" s="283"/>
      <c r="S169" s="283"/>
      <c r="T169" s="283"/>
      <c r="U169" s="283"/>
      <c r="V169" s="283"/>
      <c r="W169" s="283"/>
      <c r="X169" s="283"/>
      <c r="Y169" s="283"/>
      <c r="Z169" s="283"/>
      <c r="AA169" s="283"/>
      <c r="AB169" s="283"/>
      <c r="AC169" s="283"/>
      <c r="AD169" s="283"/>
      <c r="AE169" s="283"/>
      <c r="AF169" s="283"/>
      <c r="AG169" s="283"/>
      <c r="AH169" s="283"/>
      <c r="AI169" s="283"/>
      <c r="AJ169" s="283"/>
      <c r="AK169" s="283"/>
      <c r="AL169" s="283"/>
    </row>
    <row r="170" spans="2:38" x14ac:dyDescent="0.25">
      <c r="B170" s="186"/>
      <c r="C170" s="186"/>
      <c r="D170" s="186"/>
      <c r="E170" s="186"/>
      <c r="F170" s="186"/>
      <c r="G170" s="186"/>
      <c r="H170" s="186"/>
      <c r="I170" s="186"/>
      <c r="J170" s="186"/>
      <c r="K170" s="186"/>
      <c r="L170" s="186"/>
      <c r="M170" s="186"/>
      <c r="N170" s="186"/>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row>
    <row r="171" spans="2:38" hidden="1" x14ac:dyDescent="0.25">
      <c r="B171" s="288" t="s">
        <v>321</v>
      </c>
      <c r="C171" s="288"/>
      <c r="D171" s="288"/>
      <c r="E171" s="288"/>
      <c r="F171" s="288"/>
      <c r="G171" s="288"/>
      <c r="H171" s="288"/>
      <c r="I171" s="288"/>
      <c r="J171" s="288"/>
      <c r="K171" s="288"/>
      <c r="L171" s="288"/>
      <c r="M171" s="288"/>
      <c r="N171" s="288"/>
      <c r="O171" s="288"/>
      <c r="P171" s="288"/>
      <c r="Q171" s="288"/>
      <c r="R171" s="288"/>
      <c r="S171" s="288"/>
      <c r="T171" s="288"/>
      <c r="U171" s="288"/>
      <c r="V171" s="288"/>
      <c r="W171" s="288"/>
      <c r="X171" s="288"/>
      <c r="Y171" s="288"/>
      <c r="Z171" s="288"/>
      <c r="AA171" s="288"/>
      <c r="AB171" s="288"/>
      <c r="AC171" s="288"/>
      <c r="AD171" s="288"/>
      <c r="AE171" s="288"/>
      <c r="AF171" s="288"/>
      <c r="AG171" s="288"/>
      <c r="AH171" s="288"/>
      <c r="AI171" s="288"/>
      <c r="AJ171" s="288"/>
      <c r="AK171" s="288"/>
      <c r="AL171" s="288"/>
    </row>
    <row r="172" spans="2:38" ht="7.5" hidden="1" customHeight="1" x14ac:dyDescent="0.25">
      <c r="B172" s="283" t="s">
        <v>372</v>
      </c>
      <c r="C172" s="283"/>
      <c r="D172" s="283"/>
      <c r="E172" s="283"/>
      <c r="F172" s="283"/>
      <c r="G172" s="283"/>
      <c r="H172" s="283"/>
      <c r="I172" s="283"/>
      <c r="J172" s="283"/>
      <c r="K172" s="283"/>
      <c r="L172" s="283"/>
      <c r="M172" s="283"/>
      <c r="N172" s="283"/>
      <c r="O172" s="283"/>
      <c r="P172" s="283"/>
      <c r="Q172" s="283"/>
      <c r="R172" s="283"/>
      <c r="S172" s="283"/>
      <c r="T172" s="283"/>
      <c r="U172" s="283"/>
      <c r="V172" s="283"/>
      <c r="W172" s="283"/>
      <c r="X172" s="283"/>
      <c r="Y172" s="283"/>
      <c r="Z172" s="283"/>
      <c r="AA172" s="283"/>
      <c r="AB172" s="283"/>
      <c r="AC172" s="283"/>
      <c r="AD172" s="283"/>
      <c r="AE172" s="283"/>
      <c r="AF172" s="283"/>
      <c r="AG172" s="283"/>
      <c r="AH172" s="283"/>
      <c r="AI172" s="283"/>
      <c r="AJ172" s="283"/>
      <c r="AK172" s="283"/>
      <c r="AL172" s="283"/>
    </row>
    <row r="173" spans="2:38" ht="9" hidden="1" customHeight="1" x14ac:dyDescent="0.25">
      <c r="B173" s="283"/>
      <c r="C173" s="283"/>
      <c r="D173" s="283"/>
      <c r="E173" s="283"/>
      <c r="F173" s="283"/>
      <c r="G173" s="283"/>
      <c r="H173" s="283"/>
      <c r="I173" s="283"/>
      <c r="J173" s="283"/>
      <c r="K173" s="283"/>
      <c r="L173" s="283"/>
      <c r="M173" s="283"/>
      <c r="N173" s="283"/>
      <c r="O173" s="283"/>
      <c r="P173" s="283"/>
      <c r="Q173" s="283"/>
      <c r="R173" s="283"/>
      <c r="S173" s="283"/>
      <c r="T173" s="283"/>
      <c r="U173" s="283"/>
      <c r="V173" s="283"/>
      <c r="W173" s="283"/>
      <c r="X173" s="283"/>
      <c r="Y173" s="283"/>
      <c r="Z173" s="283"/>
      <c r="AA173" s="283"/>
      <c r="AB173" s="283"/>
      <c r="AC173" s="283"/>
      <c r="AD173" s="283"/>
      <c r="AE173" s="283"/>
      <c r="AF173" s="283"/>
      <c r="AG173" s="283"/>
      <c r="AH173" s="283"/>
      <c r="AI173" s="283"/>
      <c r="AJ173" s="283"/>
      <c r="AK173" s="283"/>
      <c r="AL173" s="283"/>
    </row>
    <row r="174" spans="2:38" x14ac:dyDescent="0.25">
      <c r="B174" s="186"/>
      <c r="C174" s="186"/>
      <c r="D174" s="186"/>
      <c r="E174" s="186"/>
      <c r="F174" s="186"/>
      <c r="G174" s="186"/>
      <c r="H174" s="186"/>
      <c r="I174" s="186"/>
      <c r="J174" s="186"/>
      <c r="K174" s="186"/>
      <c r="L174" s="186"/>
      <c r="M174" s="186"/>
      <c r="N174" s="186"/>
      <c r="O174" s="186"/>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row>
    <row r="175" spans="2:38" hidden="1" x14ac:dyDescent="0.25">
      <c r="B175" s="288" t="s">
        <v>322</v>
      </c>
      <c r="C175" s="288"/>
      <c r="D175" s="288"/>
      <c r="E175" s="288"/>
      <c r="F175" s="288"/>
      <c r="G175" s="288"/>
      <c r="H175" s="288"/>
      <c r="I175" s="288"/>
      <c r="J175" s="288"/>
      <c r="K175" s="288"/>
      <c r="L175" s="288"/>
      <c r="M175" s="288"/>
      <c r="N175" s="288"/>
      <c r="O175" s="288"/>
      <c r="P175" s="288"/>
      <c r="Q175" s="288"/>
      <c r="R175" s="288"/>
      <c r="S175" s="288"/>
      <c r="T175" s="288"/>
      <c r="U175" s="288"/>
      <c r="V175" s="288"/>
      <c r="W175" s="288"/>
      <c r="X175" s="288"/>
      <c r="Y175" s="288"/>
      <c r="Z175" s="288"/>
      <c r="AA175" s="288"/>
      <c r="AB175" s="288"/>
      <c r="AC175" s="288"/>
      <c r="AD175" s="288"/>
      <c r="AE175" s="288"/>
      <c r="AF175" s="288"/>
      <c r="AG175" s="288"/>
      <c r="AH175" s="288"/>
      <c r="AI175" s="288"/>
      <c r="AJ175" s="288"/>
      <c r="AK175" s="288"/>
      <c r="AL175" s="288"/>
    </row>
    <row r="176" spans="2:38" x14ac:dyDescent="0.25">
      <c r="B176" s="283" t="s">
        <v>410</v>
      </c>
      <c r="C176" s="283"/>
      <c r="D176" s="283"/>
      <c r="E176" s="283"/>
      <c r="F176" s="283"/>
      <c r="G176" s="283"/>
      <c r="H176" s="283"/>
      <c r="I176" s="283"/>
      <c r="J176" s="283"/>
      <c r="K176" s="283"/>
      <c r="L176" s="283"/>
      <c r="M176" s="283"/>
      <c r="N176" s="283"/>
      <c r="O176" s="283"/>
      <c r="P176" s="283"/>
      <c r="Q176" s="283"/>
      <c r="R176" s="283"/>
      <c r="S176" s="283"/>
      <c r="T176" s="283"/>
      <c r="U176" s="283"/>
      <c r="V176" s="283"/>
      <c r="W176" s="283"/>
      <c r="X176" s="283"/>
      <c r="Y176" s="283"/>
      <c r="Z176" s="283"/>
      <c r="AA176" s="283"/>
      <c r="AB176" s="283"/>
      <c r="AC176" s="283"/>
      <c r="AD176" s="283"/>
      <c r="AE176" s="283"/>
      <c r="AF176" s="283"/>
      <c r="AG176" s="283"/>
      <c r="AH176" s="283"/>
      <c r="AI176" s="283"/>
      <c r="AJ176" s="283"/>
      <c r="AK176" s="283"/>
      <c r="AL176" s="283"/>
    </row>
    <row r="177" spans="2:38" x14ac:dyDescent="0.25">
      <c r="B177" s="283"/>
      <c r="C177" s="283"/>
      <c r="D177" s="283"/>
      <c r="E177" s="283"/>
      <c r="F177" s="283"/>
      <c r="G177" s="283"/>
      <c r="H177" s="283"/>
      <c r="I177" s="283"/>
      <c r="J177" s="283"/>
      <c r="K177" s="283"/>
      <c r="L177" s="283"/>
      <c r="M177" s="283"/>
      <c r="N177" s="283"/>
      <c r="O177" s="283"/>
      <c r="P177" s="283"/>
      <c r="Q177" s="283"/>
      <c r="R177" s="283"/>
      <c r="S177" s="283"/>
      <c r="T177" s="283"/>
      <c r="U177" s="283"/>
      <c r="V177" s="283"/>
      <c r="W177" s="283"/>
      <c r="X177" s="283"/>
      <c r="Y177" s="283"/>
      <c r="Z177" s="283"/>
      <c r="AA177" s="283"/>
      <c r="AB177" s="283"/>
      <c r="AC177" s="283"/>
      <c r="AD177" s="283"/>
      <c r="AE177" s="283"/>
      <c r="AF177" s="283"/>
      <c r="AG177" s="283"/>
      <c r="AH177" s="283"/>
      <c r="AI177" s="283"/>
      <c r="AJ177" s="283"/>
      <c r="AK177" s="283"/>
      <c r="AL177" s="283"/>
    </row>
    <row r="178" spans="2:38" x14ac:dyDescent="0.25">
      <c r="B178" s="186"/>
      <c r="C178" s="186"/>
      <c r="D178" s="186"/>
      <c r="E178" s="186"/>
      <c r="F178" s="186"/>
      <c r="G178" s="186"/>
      <c r="H178" s="186"/>
      <c r="I178" s="186"/>
      <c r="J178" s="186"/>
      <c r="K178" s="186"/>
      <c r="L178" s="186"/>
      <c r="M178" s="186"/>
      <c r="N178" s="186"/>
      <c r="O178" s="186"/>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row>
    <row r="179" spans="2:38" x14ac:dyDescent="0.25">
      <c r="B179" s="186"/>
      <c r="C179" s="186"/>
      <c r="D179" s="186"/>
      <c r="E179" s="186"/>
      <c r="F179" s="186"/>
      <c r="G179" s="186"/>
      <c r="H179" s="186"/>
      <c r="I179" s="186"/>
      <c r="J179" s="186"/>
      <c r="K179" s="186"/>
      <c r="L179" s="186"/>
      <c r="M179" s="186"/>
      <c r="N179" s="186"/>
      <c r="O179" s="186"/>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row>
    <row r="180" spans="2:38" x14ac:dyDescent="0.25">
      <c r="B180" s="186"/>
      <c r="C180" s="186"/>
      <c r="D180" s="186"/>
      <c r="E180" s="186"/>
      <c r="F180" s="186"/>
      <c r="G180" s="186"/>
      <c r="H180" s="186"/>
      <c r="I180" s="186"/>
      <c r="J180" s="186"/>
      <c r="K180" s="186"/>
      <c r="L180" s="186"/>
      <c r="M180" s="186"/>
      <c r="N180" s="186"/>
      <c r="O180" s="186"/>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row>
    <row r="181" spans="2:38" ht="15" customHeight="1" x14ac:dyDescent="0.25">
      <c r="B181" s="364" t="s">
        <v>399</v>
      </c>
      <c r="C181" s="364"/>
      <c r="D181" s="364"/>
      <c r="E181" s="364"/>
      <c r="F181" s="364"/>
      <c r="G181" s="364"/>
      <c r="H181" s="364"/>
      <c r="I181" s="364"/>
      <c r="J181" s="364"/>
      <c r="K181" s="364"/>
      <c r="L181" s="364"/>
      <c r="M181" s="364"/>
      <c r="N181" s="364"/>
      <c r="O181" s="364"/>
      <c r="P181" s="364"/>
      <c r="Q181" s="364"/>
      <c r="R181" s="364"/>
      <c r="S181" s="364"/>
      <c r="T181" s="364"/>
      <c r="U181" s="364"/>
      <c r="V181" s="364"/>
      <c r="W181" s="364"/>
      <c r="X181" s="364"/>
      <c r="Y181" s="364"/>
      <c r="Z181" s="364"/>
      <c r="AA181" s="364"/>
      <c r="AB181" s="364"/>
      <c r="AC181" s="364"/>
      <c r="AD181" s="364"/>
      <c r="AE181" s="364"/>
      <c r="AF181" s="364"/>
      <c r="AG181" s="364"/>
      <c r="AH181" s="364"/>
      <c r="AI181" s="364"/>
      <c r="AJ181" s="364"/>
      <c r="AK181" s="364"/>
      <c r="AL181" s="364"/>
    </row>
    <row r="182" spans="2:38" ht="15" customHeight="1" x14ac:dyDescent="0.25">
      <c r="B182" s="364" t="s">
        <v>411</v>
      </c>
      <c r="C182" s="364"/>
      <c r="D182" s="364"/>
      <c r="E182" s="364"/>
      <c r="F182" s="364"/>
      <c r="G182" s="364"/>
      <c r="H182" s="364"/>
      <c r="I182" s="364"/>
      <c r="J182" s="364"/>
      <c r="K182" s="364"/>
      <c r="L182" s="364"/>
      <c r="M182" s="364"/>
      <c r="N182" s="364"/>
      <c r="O182" s="364"/>
      <c r="P182" s="364"/>
      <c r="Q182" s="364"/>
      <c r="R182" s="364"/>
      <c r="S182" s="364"/>
      <c r="T182" s="364"/>
      <c r="U182" s="364"/>
      <c r="V182" s="364"/>
      <c r="W182" s="364"/>
      <c r="X182" s="364"/>
      <c r="Y182" s="364"/>
      <c r="Z182" s="364"/>
      <c r="AA182" s="364"/>
      <c r="AB182" s="364"/>
      <c r="AC182" s="364"/>
      <c r="AD182" s="364"/>
      <c r="AE182" s="364"/>
      <c r="AF182" s="364"/>
      <c r="AG182" s="364"/>
      <c r="AH182" s="364"/>
      <c r="AI182" s="364"/>
      <c r="AJ182" s="364"/>
      <c r="AK182" s="364"/>
      <c r="AL182" s="364"/>
    </row>
    <row r="183" spans="2:38" x14ac:dyDescent="0.25">
      <c r="B183" s="191"/>
      <c r="C183" s="191"/>
      <c r="D183" s="191"/>
      <c r="E183" s="191"/>
      <c r="F183" s="191"/>
      <c r="G183" s="191"/>
      <c r="H183" s="191"/>
      <c r="I183" s="191"/>
      <c r="J183" s="191"/>
      <c r="K183" s="191"/>
      <c r="L183" s="191"/>
      <c r="M183" s="191"/>
      <c r="N183" s="191"/>
      <c r="O183" s="191"/>
      <c r="P183" s="191"/>
      <c r="Q183" s="191"/>
      <c r="R183" s="191"/>
      <c r="S183" s="191"/>
      <c r="T183" s="191"/>
      <c r="U183" s="186"/>
      <c r="V183" s="186"/>
      <c r="W183" s="186"/>
      <c r="X183" s="186"/>
      <c r="Y183" s="186"/>
      <c r="Z183" s="186"/>
      <c r="AA183" s="186"/>
      <c r="AB183" s="186"/>
      <c r="AC183" s="186"/>
      <c r="AD183" s="186"/>
      <c r="AE183" s="186"/>
      <c r="AF183" s="186"/>
      <c r="AG183" s="186"/>
      <c r="AH183" s="186"/>
      <c r="AI183" s="186"/>
      <c r="AJ183" s="186"/>
      <c r="AK183" s="186"/>
      <c r="AL183" s="186"/>
    </row>
    <row r="184" spans="2:38" x14ac:dyDescent="0.25">
      <c r="B184" s="178"/>
      <c r="C184" s="178"/>
      <c r="D184" s="178"/>
      <c r="E184" s="178"/>
      <c r="F184" s="178"/>
      <c r="G184" s="178"/>
      <c r="H184" s="178"/>
      <c r="I184" s="178"/>
      <c r="J184" s="178"/>
      <c r="K184" s="178"/>
      <c r="L184" s="178"/>
      <c r="M184" s="178"/>
      <c r="N184" s="178"/>
      <c r="O184" s="186"/>
      <c r="P184" s="186"/>
      <c r="Q184" s="186"/>
      <c r="R184" s="186"/>
      <c r="S184" s="186"/>
      <c r="T184" s="186"/>
      <c r="U184" s="186"/>
      <c r="V184" s="186"/>
      <c r="W184" s="186"/>
      <c r="X184" s="365" t="s">
        <v>400</v>
      </c>
      <c r="Y184" s="366"/>
      <c r="Z184" s="366"/>
      <c r="AA184" s="366"/>
      <c r="AB184" s="366"/>
      <c r="AC184" s="366"/>
      <c r="AD184" s="366"/>
      <c r="AE184" s="366"/>
      <c r="AF184" s="366"/>
      <c r="AG184" s="366"/>
      <c r="AH184" s="186"/>
      <c r="AI184" s="186"/>
      <c r="AJ184" s="186"/>
      <c r="AK184" s="186"/>
      <c r="AL184" s="186"/>
    </row>
    <row r="185" spans="2:38" x14ac:dyDescent="0.25">
      <c r="B185" s="186"/>
      <c r="C185" s="186"/>
      <c r="D185" s="186"/>
      <c r="E185" s="186"/>
      <c r="F185" s="186"/>
      <c r="G185" s="186"/>
      <c r="H185" s="186"/>
      <c r="I185" s="186"/>
      <c r="J185" s="186"/>
      <c r="K185" s="186"/>
      <c r="L185" s="186"/>
      <c r="M185" s="186"/>
      <c r="N185" s="186"/>
      <c r="O185" s="186"/>
      <c r="P185" s="186"/>
      <c r="Q185" s="186"/>
      <c r="R185" s="186"/>
      <c r="S185" s="186"/>
      <c r="T185" s="186"/>
      <c r="U185" s="186"/>
      <c r="V185" s="186"/>
      <c r="W185" s="186"/>
      <c r="X185" s="366"/>
      <c r="Y185" s="366"/>
      <c r="Z185" s="366"/>
      <c r="AA185" s="366"/>
      <c r="AB185" s="366"/>
      <c r="AC185" s="366"/>
      <c r="AD185" s="366"/>
      <c r="AE185" s="366"/>
      <c r="AF185" s="366"/>
      <c r="AG185" s="366"/>
      <c r="AH185" s="186"/>
      <c r="AI185" s="186"/>
      <c r="AJ185" s="186"/>
      <c r="AK185" s="186"/>
      <c r="AL185" s="186"/>
    </row>
    <row r="186" spans="2:38" x14ac:dyDescent="0.25">
      <c r="B186" s="186"/>
      <c r="C186" s="186"/>
      <c r="D186" s="186"/>
      <c r="E186" s="186"/>
      <c r="F186" s="186"/>
      <c r="G186" s="186"/>
      <c r="H186" s="186"/>
      <c r="I186" s="186"/>
      <c r="J186" s="186"/>
      <c r="K186" s="186"/>
      <c r="L186" s="186"/>
      <c r="M186" s="186"/>
      <c r="N186" s="186"/>
      <c r="O186" s="186"/>
      <c r="P186" s="186"/>
      <c r="Q186" s="186"/>
      <c r="R186" s="186"/>
      <c r="S186" s="186"/>
      <c r="T186" s="186"/>
      <c r="U186" s="186"/>
      <c r="V186" s="186"/>
      <c r="W186" s="186"/>
      <c r="X186" s="366"/>
      <c r="Y186" s="366"/>
      <c r="Z186" s="366"/>
      <c r="AA186" s="366"/>
      <c r="AB186" s="366"/>
      <c r="AC186" s="366"/>
      <c r="AD186" s="366"/>
      <c r="AE186" s="366"/>
      <c r="AF186" s="366"/>
      <c r="AG186" s="366"/>
      <c r="AH186" s="186"/>
      <c r="AI186" s="186"/>
      <c r="AJ186" s="186"/>
      <c r="AK186" s="186"/>
      <c r="AL186" s="186"/>
    </row>
    <row r="187" spans="2:38" x14ac:dyDescent="0.25">
      <c r="B187" s="186"/>
      <c r="C187" s="186"/>
      <c r="D187" s="186"/>
      <c r="E187" s="186"/>
      <c r="F187" s="186"/>
      <c r="G187" s="186"/>
      <c r="H187" s="186"/>
      <c r="I187" s="186"/>
      <c r="J187" s="186"/>
      <c r="K187" s="186"/>
      <c r="L187" s="186"/>
      <c r="M187" s="186"/>
      <c r="N187" s="186"/>
      <c r="O187" s="186"/>
      <c r="P187" s="186"/>
      <c r="Q187" s="186"/>
      <c r="R187" s="186"/>
      <c r="S187" s="186"/>
      <c r="T187" s="186"/>
      <c r="U187" s="186"/>
      <c r="V187" s="186"/>
      <c r="W187" s="186"/>
      <c r="X187" s="288" t="s">
        <v>323</v>
      </c>
      <c r="Y187" s="288"/>
      <c r="Z187" s="288"/>
      <c r="AA187" s="288"/>
      <c r="AB187" s="288"/>
      <c r="AC187" s="288"/>
      <c r="AD187" s="288"/>
      <c r="AE187" s="288"/>
      <c r="AF187" s="288"/>
      <c r="AG187" s="288"/>
      <c r="AH187" s="186"/>
      <c r="AI187" s="186"/>
      <c r="AJ187" s="186"/>
      <c r="AK187" s="186"/>
      <c r="AL187" s="186"/>
    </row>
    <row r="188" spans="2:38" x14ac:dyDescent="0.25">
      <c r="B188" s="186"/>
      <c r="C188" s="186"/>
      <c r="D188" s="186"/>
      <c r="E188" s="186"/>
      <c r="F188" s="186"/>
      <c r="G188" s="186"/>
      <c r="H188" s="186"/>
      <c r="I188" s="186"/>
      <c r="J188" s="186"/>
      <c r="K188" s="186"/>
      <c r="L188" s="186"/>
      <c r="M188" s="186"/>
      <c r="N188" s="186"/>
      <c r="O188" s="186"/>
      <c r="P188" s="186"/>
      <c r="Q188" s="186"/>
      <c r="R188" s="186"/>
      <c r="S188" s="186"/>
      <c r="T188" s="186"/>
      <c r="U188" s="186"/>
      <c r="V188" s="186"/>
      <c r="W188" s="186"/>
      <c r="X188" s="186"/>
      <c r="Y188" s="186"/>
      <c r="Z188" s="186" t="s">
        <v>412</v>
      </c>
      <c r="AA188" s="186"/>
      <c r="AB188" s="186"/>
      <c r="AC188" s="186"/>
      <c r="AD188" s="186"/>
      <c r="AE188" s="186"/>
      <c r="AF188" s="186"/>
      <c r="AG188" s="186"/>
      <c r="AH188" s="186"/>
      <c r="AI188" s="186"/>
      <c r="AJ188" s="186"/>
      <c r="AK188" s="186"/>
      <c r="AL188" s="186"/>
    </row>
    <row r="189" spans="2:38" x14ac:dyDescent="0.25">
      <c r="B189" s="186"/>
      <c r="C189" s="186"/>
      <c r="D189" s="186"/>
      <c r="E189" s="186"/>
      <c r="F189" s="186"/>
      <c r="G189" s="186"/>
      <c r="H189" s="186"/>
      <c r="I189" s="186"/>
      <c r="J189" s="186"/>
      <c r="K189" s="186"/>
      <c r="L189" s="186"/>
      <c r="M189" s="186"/>
      <c r="N189" s="186"/>
      <c r="O189" s="186"/>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row>
    <row r="190" spans="2:38" x14ac:dyDescent="0.25">
      <c r="B190" s="186"/>
      <c r="C190" s="186"/>
      <c r="D190" s="186"/>
      <c r="E190" s="186"/>
      <c r="F190" s="186"/>
      <c r="G190" s="186"/>
      <c r="H190" s="186"/>
      <c r="I190" s="186"/>
      <c r="J190" s="186"/>
      <c r="K190" s="186"/>
      <c r="L190" s="186"/>
      <c r="M190" s="186"/>
      <c r="N190" s="186"/>
      <c r="O190" s="186"/>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row>
    <row r="191" spans="2:38" x14ac:dyDescent="0.25">
      <c r="B191" s="186"/>
      <c r="C191" s="186"/>
      <c r="D191" s="186"/>
      <c r="E191" s="186"/>
      <c r="F191" s="186"/>
      <c r="G191" s="186"/>
      <c r="H191" s="186"/>
      <c r="I191" s="186"/>
      <c r="J191" s="186"/>
      <c r="K191" s="186"/>
      <c r="L191" s="186"/>
      <c r="M191" s="186"/>
      <c r="N191" s="186"/>
      <c r="O191" s="186"/>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row>
    <row r="192" spans="2:38" x14ac:dyDescent="0.25">
      <c r="B192" s="186"/>
      <c r="C192" s="186"/>
      <c r="D192" s="186"/>
      <c r="E192" s="186"/>
      <c r="F192" s="186"/>
      <c r="G192" s="186"/>
      <c r="H192" s="186"/>
      <c r="I192" s="186"/>
      <c r="J192" s="186"/>
      <c r="K192" s="186"/>
      <c r="L192" s="186"/>
      <c r="M192" s="186"/>
      <c r="N192" s="186"/>
      <c r="O192" s="186"/>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row>
    <row r="193" spans="2:38" x14ac:dyDescent="0.25">
      <c r="B193" s="186"/>
      <c r="C193" s="186"/>
      <c r="D193" s="186"/>
      <c r="E193" s="186"/>
      <c r="F193" s="186"/>
      <c r="G193" s="186"/>
      <c r="H193" s="186"/>
      <c r="I193" s="186"/>
      <c r="J193" s="186"/>
      <c r="K193" s="186"/>
      <c r="L193" s="186"/>
      <c r="M193" s="186"/>
      <c r="N193" s="186"/>
      <c r="O193" s="186"/>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row>
    <row r="194" spans="2:38" x14ac:dyDescent="0.25">
      <c r="B194" s="186"/>
      <c r="C194" s="186"/>
      <c r="D194" s="186"/>
      <c r="E194" s="186"/>
      <c r="F194" s="186"/>
      <c r="G194" s="186"/>
      <c r="H194" s="186"/>
      <c r="I194" s="186"/>
      <c r="J194" s="186"/>
      <c r="K194" s="186"/>
      <c r="L194" s="186"/>
      <c r="M194" s="186"/>
      <c r="N194" s="186"/>
      <c r="O194" s="186"/>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row>
    <row r="195" spans="2:38" x14ac:dyDescent="0.25">
      <c r="B195" s="186"/>
      <c r="C195" s="186"/>
      <c r="D195" s="186"/>
      <c r="E195" s="186"/>
      <c r="F195" s="186"/>
      <c r="G195" s="186"/>
      <c r="H195" s="186"/>
      <c r="I195" s="186"/>
      <c r="J195" s="186"/>
      <c r="K195" s="186"/>
      <c r="L195" s="186"/>
      <c r="M195" s="186"/>
      <c r="N195" s="186"/>
      <c r="O195" s="186"/>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row>
    <row r="196" spans="2:38" x14ac:dyDescent="0.25">
      <c r="B196" s="186"/>
      <c r="C196" s="186"/>
      <c r="D196" s="186"/>
      <c r="E196" s="186"/>
      <c r="F196" s="186"/>
      <c r="G196" s="186"/>
      <c r="H196" s="186"/>
      <c r="I196" s="186"/>
      <c r="J196" s="186"/>
      <c r="K196" s="186"/>
      <c r="L196" s="186"/>
      <c r="M196" s="186"/>
      <c r="N196" s="186"/>
      <c r="O196" s="186"/>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row>
    <row r="197" spans="2:38" x14ac:dyDescent="0.25">
      <c r="B197" s="186"/>
      <c r="C197" s="186"/>
      <c r="D197" s="186"/>
      <c r="E197" s="186"/>
      <c r="F197" s="186"/>
      <c r="G197" s="186"/>
      <c r="H197" s="186"/>
      <c r="I197" s="186"/>
      <c r="J197" s="186"/>
      <c r="K197" s="186"/>
      <c r="L197" s="186"/>
      <c r="M197" s="186"/>
      <c r="N197" s="186"/>
      <c r="O197" s="186"/>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row>
    <row r="198" spans="2:38" x14ac:dyDescent="0.25">
      <c r="B198" s="186"/>
      <c r="C198" s="186"/>
      <c r="D198" s="186"/>
      <c r="E198" s="186"/>
      <c r="F198" s="186"/>
      <c r="G198" s="186"/>
      <c r="H198" s="186"/>
      <c r="I198" s="186"/>
      <c r="J198" s="186"/>
      <c r="K198" s="186"/>
      <c r="L198" s="186"/>
      <c r="M198" s="186"/>
      <c r="N198" s="186"/>
      <c r="O198" s="186"/>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row>
    <row r="199" spans="2:38" x14ac:dyDescent="0.25">
      <c r="B199" s="186"/>
      <c r="C199" s="186"/>
      <c r="D199" s="186"/>
      <c r="E199" s="186"/>
      <c r="F199" s="186"/>
      <c r="G199" s="186"/>
      <c r="H199" s="186"/>
      <c r="I199" s="186"/>
      <c r="J199" s="186"/>
      <c r="K199" s="186"/>
      <c r="L199" s="186"/>
      <c r="M199" s="186"/>
      <c r="N199" s="186"/>
      <c r="O199" s="186"/>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row>
    <row r="200" spans="2:38" x14ac:dyDescent="0.25">
      <c r="B200" s="186"/>
      <c r="C200" s="186"/>
      <c r="D200" s="186"/>
      <c r="E200" s="186"/>
      <c r="F200" s="186"/>
      <c r="G200" s="186"/>
      <c r="H200" s="186"/>
      <c r="I200" s="186"/>
      <c r="J200" s="186"/>
      <c r="K200" s="186"/>
      <c r="L200" s="186"/>
      <c r="M200" s="186"/>
      <c r="N200" s="186"/>
      <c r="O200" s="186"/>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row>
    <row r="201" spans="2:38" x14ac:dyDescent="0.25">
      <c r="B201" s="186"/>
      <c r="C201" s="186"/>
      <c r="D201" s="186"/>
      <c r="E201" s="186"/>
      <c r="F201" s="186"/>
      <c r="G201" s="186"/>
      <c r="H201" s="186"/>
      <c r="I201" s="186"/>
      <c r="J201" s="186"/>
      <c r="K201" s="186"/>
      <c r="L201" s="186"/>
      <c r="M201" s="186"/>
      <c r="N201" s="186"/>
      <c r="O201" s="186"/>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row>
    <row r="202" spans="2:38" x14ac:dyDescent="0.25">
      <c r="B202" s="186"/>
      <c r="C202" s="186"/>
      <c r="D202" s="186"/>
      <c r="E202" s="186"/>
      <c r="F202" s="186"/>
      <c r="G202" s="186"/>
      <c r="H202" s="186"/>
      <c r="I202" s="186"/>
      <c r="J202" s="186"/>
      <c r="K202" s="186"/>
      <c r="L202" s="186"/>
      <c r="M202" s="186"/>
      <c r="N202" s="186"/>
      <c r="O202" s="186"/>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row>
    <row r="203" spans="2:38" x14ac:dyDescent="0.25">
      <c r="B203" s="186"/>
      <c r="C203" s="186"/>
      <c r="D203" s="186"/>
      <c r="E203" s="186"/>
      <c r="F203" s="186"/>
      <c r="G203" s="186"/>
      <c r="H203" s="186"/>
      <c r="I203" s="186"/>
      <c r="J203" s="186"/>
      <c r="K203" s="186"/>
      <c r="L203" s="186"/>
      <c r="M203" s="186"/>
      <c r="N203" s="186"/>
      <c r="O203" s="186"/>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row>
    <row r="204" spans="2:38" x14ac:dyDescent="0.25">
      <c r="B204" s="186"/>
      <c r="C204" s="186"/>
      <c r="D204" s="186"/>
      <c r="E204" s="186"/>
      <c r="F204" s="186"/>
      <c r="G204" s="186"/>
      <c r="H204" s="186"/>
      <c r="I204" s="186"/>
      <c r="J204" s="186"/>
      <c r="K204" s="186"/>
      <c r="L204" s="186"/>
      <c r="M204" s="186"/>
      <c r="N204" s="186"/>
      <c r="O204" s="186"/>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row>
    <row r="205" spans="2:38" x14ac:dyDescent="0.25">
      <c r="B205" s="186"/>
      <c r="C205" s="186"/>
      <c r="D205" s="186"/>
      <c r="E205" s="186"/>
      <c r="F205" s="186"/>
      <c r="G205" s="186"/>
      <c r="H205" s="186"/>
      <c r="I205" s="186"/>
      <c r="J205" s="186"/>
      <c r="K205" s="186"/>
      <c r="L205" s="186"/>
      <c r="M205" s="186"/>
      <c r="N205" s="186"/>
      <c r="O205" s="186"/>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row>
    <row r="206" spans="2:38" x14ac:dyDescent="0.25">
      <c r="B206" s="186"/>
      <c r="C206" s="186"/>
      <c r="D206" s="186"/>
      <c r="E206" s="186"/>
      <c r="F206" s="186"/>
      <c r="G206" s="186"/>
      <c r="H206" s="186"/>
      <c r="I206" s="186"/>
      <c r="J206" s="186"/>
      <c r="K206" s="186"/>
      <c r="L206" s="186"/>
      <c r="M206" s="186"/>
      <c r="N206" s="186"/>
      <c r="O206" s="186"/>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row>
    <row r="207" spans="2:38" x14ac:dyDescent="0.25">
      <c r="B207" s="186"/>
      <c r="C207" s="186"/>
      <c r="D207" s="186"/>
      <c r="E207" s="186"/>
      <c r="F207" s="186"/>
      <c r="G207" s="186"/>
      <c r="H207" s="186"/>
      <c r="I207" s="186"/>
      <c r="J207" s="186"/>
      <c r="K207" s="186"/>
      <c r="L207" s="186"/>
      <c r="M207" s="186"/>
      <c r="N207" s="186"/>
      <c r="O207" s="186"/>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row>
    <row r="208" spans="2:38" x14ac:dyDescent="0.25">
      <c r="B208" s="186"/>
      <c r="C208" s="186"/>
      <c r="D208" s="186"/>
      <c r="E208" s="186"/>
      <c r="F208" s="186"/>
      <c r="G208" s="186"/>
      <c r="H208" s="186"/>
      <c r="I208" s="186"/>
      <c r="J208" s="186"/>
      <c r="K208" s="186"/>
      <c r="L208" s="186"/>
      <c r="M208" s="186"/>
      <c r="N208" s="186"/>
      <c r="O208" s="186"/>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row>
    <row r="209" spans="2:38" x14ac:dyDescent="0.25">
      <c r="B209" s="186"/>
      <c r="C209" s="186"/>
      <c r="D209" s="186"/>
      <c r="E209" s="186"/>
      <c r="F209" s="186"/>
      <c r="G209" s="186"/>
      <c r="H209" s="186"/>
      <c r="I209" s="186"/>
      <c r="J209" s="186"/>
      <c r="K209" s="186"/>
      <c r="L209" s="186"/>
      <c r="M209" s="186"/>
      <c r="N209" s="186"/>
      <c r="O209" s="186"/>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row>
    <row r="210" spans="2:38" x14ac:dyDescent="0.25">
      <c r="B210" s="186"/>
      <c r="C210" s="186"/>
      <c r="D210" s="186"/>
      <c r="E210" s="186"/>
      <c r="F210" s="186"/>
      <c r="G210" s="186"/>
      <c r="H210" s="186"/>
      <c r="I210" s="186"/>
      <c r="J210" s="186"/>
      <c r="K210" s="186"/>
      <c r="L210" s="186"/>
      <c r="M210" s="186"/>
      <c r="N210" s="186"/>
      <c r="O210" s="186"/>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row>
    <row r="211" spans="2:38" x14ac:dyDescent="0.25">
      <c r="B211" s="186"/>
      <c r="C211" s="186"/>
      <c r="D211" s="186"/>
      <c r="E211" s="186"/>
      <c r="F211" s="186"/>
      <c r="G211" s="186"/>
      <c r="H211" s="186"/>
      <c r="I211" s="186"/>
      <c r="J211" s="186"/>
      <c r="K211" s="186"/>
      <c r="L211" s="186"/>
      <c r="M211" s="186"/>
      <c r="N211" s="186"/>
      <c r="O211" s="186"/>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row>
    <row r="212" spans="2:38" x14ac:dyDescent="0.25">
      <c r="B212" s="186"/>
      <c r="C212" s="186"/>
      <c r="D212" s="186"/>
      <c r="E212" s="186"/>
      <c r="F212" s="186"/>
      <c r="G212" s="186"/>
      <c r="H212" s="186"/>
      <c r="I212" s="186"/>
      <c r="J212" s="186"/>
      <c r="K212" s="186"/>
      <c r="L212" s="186"/>
      <c r="M212" s="186"/>
      <c r="N212" s="186"/>
      <c r="O212" s="186"/>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row>
    <row r="213" spans="2:38" x14ac:dyDescent="0.25">
      <c r="B213" s="186"/>
      <c r="C213" s="186"/>
      <c r="D213" s="186"/>
      <c r="E213" s="186"/>
      <c r="F213" s="186"/>
      <c r="G213" s="186"/>
      <c r="H213" s="186"/>
      <c r="I213" s="186"/>
      <c r="J213" s="186"/>
      <c r="K213" s="186"/>
      <c r="L213" s="186"/>
      <c r="M213" s="186"/>
      <c r="N213" s="186"/>
      <c r="O213" s="186"/>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row>
    <row r="214" spans="2:38" x14ac:dyDescent="0.25">
      <c r="B214" s="186"/>
      <c r="C214" s="186"/>
      <c r="D214" s="186"/>
      <c r="E214" s="186"/>
      <c r="F214" s="186"/>
      <c r="G214" s="186"/>
      <c r="H214" s="186"/>
      <c r="I214" s="186"/>
      <c r="J214" s="186"/>
      <c r="K214" s="186"/>
      <c r="L214" s="186"/>
      <c r="M214" s="186"/>
      <c r="N214" s="186"/>
      <c r="O214" s="186"/>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row>
    <row r="215" spans="2:38" x14ac:dyDescent="0.25">
      <c r="B215" s="186"/>
      <c r="C215" s="186"/>
      <c r="D215" s="186"/>
      <c r="E215" s="186"/>
      <c r="F215" s="186"/>
      <c r="G215" s="186"/>
      <c r="H215" s="186"/>
      <c r="I215" s="186"/>
      <c r="J215" s="186"/>
      <c r="K215" s="186"/>
      <c r="L215" s="186"/>
      <c r="M215" s="186"/>
      <c r="N215" s="186"/>
      <c r="O215" s="186"/>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row>
    <row r="216" spans="2:38" x14ac:dyDescent="0.25">
      <c r="B216" s="186"/>
      <c r="C216" s="186"/>
      <c r="D216" s="186"/>
      <c r="E216" s="186"/>
      <c r="F216" s="186"/>
      <c r="G216" s="186"/>
      <c r="H216" s="186"/>
      <c r="I216" s="186"/>
      <c r="J216" s="186"/>
      <c r="K216" s="186"/>
      <c r="L216" s="186"/>
      <c r="M216" s="186"/>
      <c r="N216" s="186"/>
      <c r="O216" s="186"/>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row>
    <row r="217" spans="2:38" x14ac:dyDescent="0.25">
      <c r="B217" s="186"/>
      <c r="C217" s="186"/>
      <c r="D217" s="186"/>
      <c r="E217" s="186"/>
      <c r="F217" s="186"/>
      <c r="G217" s="186"/>
      <c r="H217" s="186"/>
      <c r="I217" s="186"/>
      <c r="J217" s="186"/>
      <c r="K217" s="186"/>
      <c r="L217" s="186"/>
      <c r="M217" s="186"/>
      <c r="N217" s="186"/>
      <c r="O217" s="186"/>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row>
    <row r="218" spans="2:38" x14ac:dyDescent="0.25">
      <c r="B218" s="186"/>
      <c r="C218" s="186"/>
      <c r="D218" s="186"/>
      <c r="E218" s="186"/>
      <c r="F218" s="186"/>
      <c r="G218" s="186"/>
      <c r="H218" s="186"/>
      <c r="I218" s="186"/>
      <c r="J218" s="186"/>
      <c r="K218" s="186"/>
      <c r="L218" s="186"/>
      <c r="M218" s="186"/>
      <c r="N218" s="186"/>
      <c r="O218" s="186"/>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row>
    <row r="219" spans="2:38" x14ac:dyDescent="0.25">
      <c r="B219" s="186"/>
      <c r="C219" s="186"/>
      <c r="D219" s="186"/>
      <c r="E219" s="186"/>
      <c r="F219" s="186"/>
      <c r="G219" s="186"/>
      <c r="H219" s="186"/>
      <c r="I219" s="186"/>
      <c r="J219" s="186"/>
      <c r="K219" s="186"/>
      <c r="L219" s="186"/>
      <c r="M219" s="186"/>
      <c r="N219" s="186"/>
      <c r="O219" s="186"/>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row>
    <row r="220" spans="2:38" x14ac:dyDescent="0.25">
      <c r="B220" s="186"/>
      <c r="C220" s="186"/>
      <c r="D220" s="186"/>
      <c r="E220" s="186"/>
      <c r="F220" s="186"/>
      <c r="G220" s="186"/>
      <c r="H220" s="186"/>
      <c r="I220" s="186"/>
      <c r="J220" s="186"/>
      <c r="K220" s="186"/>
      <c r="L220" s="186"/>
      <c r="M220" s="186"/>
      <c r="N220" s="186"/>
      <c r="O220" s="186"/>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row>
    <row r="221" spans="2:38" x14ac:dyDescent="0.25">
      <c r="B221" s="186"/>
      <c r="C221" s="186"/>
      <c r="D221" s="186"/>
      <c r="E221" s="186"/>
      <c r="F221" s="186"/>
      <c r="G221" s="186"/>
      <c r="H221" s="186"/>
      <c r="I221" s="186"/>
      <c r="J221" s="186"/>
      <c r="K221" s="186"/>
      <c r="L221" s="186"/>
      <c r="M221" s="186"/>
      <c r="N221" s="186"/>
      <c r="O221" s="186"/>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row>
    <row r="222" spans="2:38" x14ac:dyDescent="0.25">
      <c r="B222" s="186"/>
      <c r="C222" s="186"/>
      <c r="D222" s="186"/>
      <c r="E222" s="186"/>
      <c r="F222" s="186"/>
      <c r="G222" s="186"/>
      <c r="H222" s="186"/>
      <c r="I222" s="186"/>
      <c r="J222" s="186"/>
      <c r="K222" s="186"/>
      <c r="L222" s="186"/>
      <c r="M222" s="186"/>
      <c r="N222" s="186"/>
      <c r="O222" s="186"/>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row>
    <row r="223" spans="2:38" x14ac:dyDescent="0.25">
      <c r="B223" s="186"/>
      <c r="C223" s="186"/>
      <c r="D223" s="186"/>
      <c r="E223" s="186"/>
      <c r="F223" s="186"/>
      <c r="G223" s="186"/>
      <c r="H223" s="186"/>
      <c r="I223" s="186"/>
      <c r="J223" s="186"/>
      <c r="K223" s="186"/>
      <c r="L223" s="186"/>
      <c r="M223" s="186"/>
      <c r="N223" s="186"/>
      <c r="O223" s="186"/>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row>
    <row r="224" spans="2:38" x14ac:dyDescent="0.25">
      <c r="B224" s="186"/>
      <c r="C224" s="186"/>
      <c r="D224" s="186"/>
      <c r="E224" s="186"/>
      <c r="F224" s="186"/>
      <c r="G224" s="186"/>
      <c r="H224" s="186"/>
      <c r="I224" s="186"/>
      <c r="J224" s="186"/>
      <c r="K224" s="186"/>
      <c r="L224" s="186"/>
      <c r="M224" s="186"/>
      <c r="N224" s="186"/>
      <c r="O224" s="186"/>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row>
    <row r="225" spans="2:38" x14ac:dyDescent="0.25">
      <c r="B225" s="186"/>
      <c r="C225" s="186"/>
      <c r="D225" s="186"/>
      <c r="E225" s="186"/>
      <c r="F225" s="186"/>
      <c r="G225" s="186"/>
      <c r="H225" s="186"/>
      <c r="I225" s="186"/>
      <c r="J225" s="186"/>
      <c r="K225" s="186"/>
      <c r="L225" s="186"/>
      <c r="M225" s="186"/>
      <c r="N225" s="186"/>
      <c r="O225" s="186"/>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row>
    <row r="226" spans="2:38" x14ac:dyDescent="0.25">
      <c r="B226" s="186"/>
      <c r="C226" s="186"/>
      <c r="D226" s="186"/>
      <c r="E226" s="186"/>
      <c r="F226" s="186"/>
      <c r="G226" s="186"/>
      <c r="H226" s="186"/>
      <c r="I226" s="186"/>
      <c r="J226" s="186"/>
      <c r="K226" s="186"/>
      <c r="L226" s="186"/>
      <c r="M226" s="186"/>
      <c r="N226" s="186"/>
      <c r="O226" s="186"/>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row>
    <row r="227" spans="2:38" x14ac:dyDescent="0.25">
      <c r="B227" s="186"/>
      <c r="C227" s="186"/>
      <c r="D227" s="186"/>
      <c r="E227" s="186"/>
      <c r="F227" s="186"/>
      <c r="G227" s="186"/>
      <c r="H227" s="186"/>
      <c r="I227" s="186"/>
      <c r="J227" s="186"/>
      <c r="K227" s="186"/>
      <c r="L227" s="186"/>
      <c r="M227" s="186"/>
      <c r="N227" s="186"/>
      <c r="O227" s="186"/>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row>
    <row r="228" spans="2:38" x14ac:dyDescent="0.25">
      <c r="B228" s="186"/>
      <c r="C228" s="186"/>
      <c r="D228" s="186"/>
      <c r="E228" s="186"/>
      <c r="F228" s="186"/>
      <c r="G228" s="186"/>
      <c r="H228" s="186"/>
      <c r="I228" s="186"/>
      <c r="J228" s="186"/>
      <c r="K228" s="186"/>
      <c r="L228" s="186"/>
      <c r="M228" s="186"/>
      <c r="N228" s="186"/>
      <c r="O228" s="186"/>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row>
    <row r="229" spans="2:38" x14ac:dyDescent="0.25">
      <c r="B229" s="186"/>
      <c r="C229" s="186"/>
      <c r="D229" s="186"/>
      <c r="E229" s="186"/>
      <c r="F229" s="186"/>
      <c r="G229" s="186"/>
      <c r="H229" s="186"/>
      <c r="I229" s="186"/>
      <c r="J229" s="186"/>
      <c r="K229" s="186"/>
      <c r="L229" s="186"/>
      <c r="M229" s="186"/>
      <c r="N229" s="186"/>
      <c r="O229" s="186"/>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row>
    <row r="230" spans="2:38" x14ac:dyDescent="0.25">
      <c r="B230" s="186"/>
      <c r="C230" s="186"/>
      <c r="D230" s="186"/>
      <c r="E230" s="186"/>
      <c r="F230" s="186"/>
      <c r="G230" s="186"/>
      <c r="H230" s="186"/>
      <c r="I230" s="186"/>
      <c r="J230" s="186"/>
      <c r="K230" s="186"/>
      <c r="L230" s="186"/>
      <c r="M230" s="186"/>
      <c r="N230" s="186"/>
      <c r="O230" s="186"/>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row>
    <row r="231" spans="2:38" x14ac:dyDescent="0.25">
      <c r="B231" s="186"/>
      <c r="C231" s="186"/>
      <c r="D231" s="186"/>
      <c r="E231" s="186"/>
      <c r="F231" s="186"/>
      <c r="G231" s="186"/>
      <c r="H231" s="186"/>
      <c r="I231" s="186"/>
      <c r="J231" s="186"/>
      <c r="K231" s="186"/>
      <c r="L231" s="186"/>
      <c r="M231" s="186"/>
      <c r="N231" s="186"/>
      <c r="O231" s="186"/>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row>
    <row r="232" spans="2:38" x14ac:dyDescent="0.25">
      <c r="B232" s="186"/>
      <c r="C232" s="186"/>
      <c r="D232" s="186"/>
      <c r="E232" s="186"/>
      <c r="F232" s="186"/>
      <c r="G232" s="186"/>
      <c r="H232" s="186"/>
      <c r="I232" s="186"/>
      <c r="J232" s="186"/>
      <c r="K232" s="186"/>
      <c r="L232" s="186"/>
      <c r="M232" s="186"/>
      <c r="N232" s="186"/>
      <c r="O232" s="186"/>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row>
    <row r="233" spans="2:38" x14ac:dyDescent="0.25">
      <c r="B233" s="186"/>
      <c r="C233" s="186"/>
      <c r="D233" s="186"/>
      <c r="E233" s="186"/>
      <c r="F233" s="186"/>
      <c r="G233" s="186"/>
      <c r="H233" s="186"/>
      <c r="I233" s="186"/>
      <c r="J233" s="186"/>
      <c r="K233" s="186"/>
      <c r="L233" s="186"/>
      <c r="M233" s="186"/>
      <c r="N233" s="186"/>
      <c r="O233" s="186"/>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row>
    <row r="234" spans="2:38" x14ac:dyDescent="0.25">
      <c r="B234" s="267"/>
      <c r="C234" s="267"/>
      <c r="D234" s="267"/>
      <c r="E234" s="267"/>
      <c r="F234" s="267"/>
      <c r="G234" s="267"/>
      <c r="H234" s="267"/>
      <c r="I234" s="267"/>
      <c r="J234" s="267"/>
      <c r="K234" s="267"/>
      <c r="L234" s="267"/>
      <c r="M234" s="267"/>
      <c r="N234" s="267"/>
      <c r="O234" s="267"/>
      <c r="P234" s="267"/>
      <c r="Q234" s="267"/>
      <c r="R234" s="267"/>
      <c r="S234" s="267"/>
      <c r="T234" s="267"/>
      <c r="U234" s="267"/>
      <c r="V234" s="267"/>
      <c r="W234" s="267"/>
      <c r="X234" s="267"/>
      <c r="Y234" s="267"/>
      <c r="Z234" s="267"/>
      <c r="AA234" s="267"/>
      <c r="AB234" s="267"/>
      <c r="AC234" s="267"/>
      <c r="AD234" s="267"/>
      <c r="AE234" s="267"/>
      <c r="AF234" s="267"/>
      <c r="AG234" s="267"/>
      <c r="AH234" s="267"/>
      <c r="AI234" s="267"/>
      <c r="AJ234" s="267"/>
      <c r="AK234" s="267"/>
      <c r="AL234" s="267"/>
    </row>
    <row r="235" spans="2:38" x14ac:dyDescent="0.25">
      <c r="B235" s="267"/>
      <c r="C235" s="267"/>
      <c r="D235" s="267"/>
      <c r="E235" s="267"/>
      <c r="F235" s="267"/>
      <c r="G235" s="267"/>
      <c r="H235" s="267"/>
      <c r="I235" s="267"/>
      <c r="J235" s="267"/>
      <c r="K235" s="267"/>
      <c r="L235" s="267"/>
      <c r="M235" s="267"/>
      <c r="N235" s="267"/>
      <c r="O235" s="267"/>
      <c r="P235" s="267"/>
      <c r="Q235" s="267"/>
      <c r="R235" s="267"/>
      <c r="S235" s="267"/>
      <c r="T235" s="267"/>
      <c r="U235" s="267"/>
      <c r="V235" s="267"/>
      <c r="W235" s="267"/>
      <c r="X235" s="267"/>
      <c r="Y235" s="267"/>
      <c r="Z235" s="267"/>
      <c r="AA235" s="267"/>
      <c r="AB235" s="267"/>
      <c r="AC235" s="267"/>
      <c r="AD235" s="267"/>
      <c r="AE235" s="267"/>
      <c r="AF235" s="267"/>
      <c r="AG235" s="267"/>
      <c r="AH235" s="267"/>
      <c r="AI235" s="267"/>
      <c r="AJ235" s="267"/>
      <c r="AK235" s="267"/>
      <c r="AL235" s="267"/>
    </row>
    <row r="236" spans="2:38" x14ac:dyDescent="0.25">
      <c r="B236" s="267"/>
      <c r="C236" s="267"/>
      <c r="D236" s="267"/>
      <c r="E236" s="267"/>
      <c r="F236" s="267"/>
      <c r="G236" s="267"/>
      <c r="H236" s="267"/>
      <c r="I236" s="267"/>
      <c r="J236" s="267"/>
      <c r="K236" s="267"/>
      <c r="L236" s="267"/>
      <c r="M236" s="267"/>
      <c r="N236" s="267"/>
      <c r="O236" s="267"/>
      <c r="P236" s="267"/>
      <c r="Q236" s="267"/>
      <c r="R236" s="267"/>
      <c r="S236" s="267"/>
      <c r="T236" s="267"/>
      <c r="U236" s="267"/>
      <c r="V236" s="267"/>
      <c r="W236" s="267"/>
      <c r="X236" s="267"/>
      <c r="Y236" s="267"/>
      <c r="Z236" s="267"/>
      <c r="AA236" s="267"/>
      <c r="AB236" s="267"/>
      <c r="AC236" s="267"/>
      <c r="AD236" s="267"/>
      <c r="AE236" s="267"/>
      <c r="AF236" s="267"/>
      <c r="AG236" s="267"/>
      <c r="AH236" s="267"/>
      <c r="AI236" s="267"/>
      <c r="AJ236" s="267"/>
      <c r="AK236" s="267"/>
      <c r="AL236" s="267"/>
    </row>
    <row r="237" spans="2:38" x14ac:dyDescent="0.25">
      <c r="B237" s="267"/>
      <c r="C237" s="267"/>
      <c r="D237" s="267"/>
      <c r="E237" s="267"/>
      <c r="F237" s="267"/>
      <c r="G237" s="267"/>
      <c r="H237" s="267"/>
      <c r="I237" s="267"/>
      <c r="J237" s="267"/>
      <c r="K237" s="267"/>
      <c r="L237" s="267"/>
      <c r="M237" s="267"/>
      <c r="N237" s="267"/>
      <c r="O237" s="267"/>
      <c r="P237" s="267"/>
      <c r="Q237" s="267"/>
      <c r="R237" s="267"/>
      <c r="S237" s="267"/>
      <c r="T237" s="267"/>
      <c r="U237" s="267"/>
      <c r="V237" s="267"/>
      <c r="W237" s="267"/>
      <c r="X237" s="267"/>
      <c r="Y237" s="267"/>
      <c r="Z237" s="267"/>
      <c r="AA237" s="267"/>
      <c r="AB237" s="267"/>
      <c r="AC237" s="267"/>
      <c r="AD237" s="267"/>
      <c r="AE237" s="267"/>
      <c r="AF237" s="267"/>
      <c r="AG237" s="267"/>
      <c r="AH237" s="267"/>
      <c r="AI237" s="267"/>
      <c r="AJ237" s="267"/>
      <c r="AK237" s="267"/>
      <c r="AL237" s="267"/>
    </row>
    <row r="238" spans="2:38" x14ac:dyDescent="0.25">
      <c r="B238" s="267"/>
      <c r="C238" s="267"/>
      <c r="D238" s="267"/>
      <c r="E238" s="267"/>
      <c r="F238" s="267"/>
      <c r="G238" s="267"/>
      <c r="H238" s="267"/>
      <c r="I238" s="267"/>
      <c r="J238" s="267"/>
      <c r="K238" s="267"/>
      <c r="L238" s="267"/>
      <c r="M238" s="267"/>
      <c r="N238" s="267"/>
      <c r="O238" s="267"/>
      <c r="P238" s="267"/>
      <c r="Q238" s="267"/>
      <c r="R238" s="267"/>
      <c r="S238" s="267"/>
      <c r="T238" s="267"/>
      <c r="U238" s="267"/>
      <c r="V238" s="267"/>
      <c r="W238" s="267"/>
      <c r="X238" s="267"/>
      <c r="Y238" s="267"/>
      <c r="Z238" s="267"/>
      <c r="AA238" s="267"/>
      <c r="AB238" s="267"/>
      <c r="AC238" s="267"/>
      <c r="AD238" s="267"/>
      <c r="AE238" s="267"/>
      <c r="AF238" s="267"/>
      <c r="AG238" s="267"/>
      <c r="AH238" s="267"/>
      <c r="AI238" s="267"/>
      <c r="AJ238" s="267"/>
      <c r="AK238" s="267"/>
      <c r="AL238" s="267"/>
    </row>
    <row r="239" spans="2:38" x14ac:dyDescent="0.25">
      <c r="B239" s="267"/>
      <c r="C239" s="267"/>
      <c r="D239" s="267"/>
      <c r="E239" s="267"/>
      <c r="F239" s="267"/>
      <c r="G239" s="267"/>
      <c r="H239" s="267"/>
      <c r="I239" s="267"/>
      <c r="J239" s="267"/>
      <c r="K239" s="267"/>
      <c r="L239" s="267"/>
      <c r="M239" s="267"/>
      <c r="N239" s="267"/>
      <c r="O239" s="267"/>
      <c r="P239" s="267"/>
      <c r="Q239" s="267"/>
      <c r="R239" s="267"/>
      <c r="S239" s="267"/>
      <c r="T239" s="267"/>
      <c r="U239" s="267"/>
      <c r="V239" s="267"/>
      <c r="W239" s="267"/>
      <c r="X239" s="267"/>
      <c r="Y239" s="267"/>
      <c r="Z239" s="267"/>
      <c r="AA239" s="267"/>
      <c r="AB239" s="267"/>
      <c r="AC239" s="267"/>
      <c r="AD239" s="267"/>
      <c r="AE239" s="267"/>
      <c r="AF239" s="267"/>
      <c r="AG239" s="267"/>
      <c r="AH239" s="267"/>
      <c r="AI239" s="267"/>
      <c r="AJ239" s="267"/>
      <c r="AK239" s="267"/>
      <c r="AL239" s="267"/>
    </row>
    <row r="240" spans="2:38" x14ac:dyDescent="0.25">
      <c r="B240" s="267"/>
      <c r="C240" s="267"/>
      <c r="D240" s="267"/>
      <c r="E240" s="267"/>
      <c r="F240" s="267"/>
      <c r="G240" s="267"/>
      <c r="H240" s="267"/>
      <c r="I240" s="267"/>
      <c r="J240" s="267"/>
      <c r="K240" s="267"/>
      <c r="L240" s="267"/>
      <c r="M240" s="267"/>
      <c r="N240" s="267"/>
      <c r="O240" s="267"/>
      <c r="P240" s="267"/>
      <c r="Q240" s="267"/>
      <c r="R240" s="267"/>
      <c r="S240" s="267"/>
      <c r="T240" s="267"/>
      <c r="U240" s="267"/>
      <c r="V240" s="267"/>
      <c r="W240" s="267"/>
      <c r="X240" s="267"/>
      <c r="Y240" s="267"/>
      <c r="Z240" s="267"/>
      <c r="AA240" s="267"/>
      <c r="AB240" s="267"/>
      <c r="AC240" s="267"/>
      <c r="AD240" s="267"/>
      <c r="AE240" s="267"/>
      <c r="AF240" s="267"/>
      <c r="AG240" s="267"/>
      <c r="AH240" s="267"/>
      <c r="AI240" s="267"/>
      <c r="AJ240" s="267"/>
      <c r="AK240" s="267"/>
      <c r="AL240" s="267"/>
    </row>
    <row r="241" spans="2:38" x14ac:dyDescent="0.25">
      <c r="B241" s="267"/>
      <c r="C241" s="267"/>
      <c r="D241" s="267"/>
      <c r="E241" s="267"/>
      <c r="F241" s="267"/>
      <c r="G241" s="267"/>
      <c r="H241" s="267"/>
      <c r="I241" s="267"/>
      <c r="J241" s="267"/>
      <c r="K241" s="267"/>
      <c r="L241" s="267"/>
      <c r="M241" s="267"/>
      <c r="N241" s="267"/>
      <c r="O241" s="267"/>
      <c r="P241" s="267"/>
      <c r="Q241" s="267"/>
      <c r="R241" s="267"/>
      <c r="S241" s="267"/>
      <c r="T241" s="267"/>
      <c r="U241" s="267"/>
      <c r="V241" s="267"/>
      <c r="W241" s="267"/>
      <c r="X241" s="267"/>
      <c r="Y241" s="267"/>
      <c r="Z241" s="267"/>
      <c r="AA241" s="267"/>
      <c r="AB241" s="267"/>
      <c r="AC241" s="267"/>
      <c r="AD241" s="267"/>
      <c r="AE241" s="267"/>
      <c r="AF241" s="267"/>
      <c r="AG241" s="267"/>
      <c r="AH241" s="267"/>
      <c r="AI241" s="267"/>
      <c r="AJ241" s="267"/>
      <c r="AK241" s="267"/>
      <c r="AL241" s="267"/>
    </row>
    <row r="242" spans="2:38" x14ac:dyDescent="0.25">
      <c r="B242" s="362"/>
      <c r="C242" s="362"/>
      <c r="D242" s="362"/>
      <c r="E242" s="362"/>
      <c r="F242" s="362"/>
      <c r="G242" s="362"/>
      <c r="H242" s="362"/>
      <c r="I242" s="362"/>
      <c r="J242" s="362"/>
      <c r="K242" s="362"/>
      <c r="L242" s="362"/>
      <c r="M242" s="362"/>
      <c r="N242" s="362"/>
      <c r="O242" s="362"/>
      <c r="P242" s="362"/>
      <c r="Q242" s="362"/>
      <c r="R242" s="362"/>
      <c r="S242" s="362"/>
      <c r="T242" s="362"/>
      <c r="U242" s="362"/>
      <c r="V242" s="362"/>
      <c r="W242" s="362"/>
      <c r="X242" s="362"/>
      <c r="Y242" s="362"/>
      <c r="Z242" s="362"/>
      <c r="AA242" s="362"/>
      <c r="AB242" s="362"/>
      <c r="AC242" s="362"/>
      <c r="AD242" s="362"/>
      <c r="AE242" s="362"/>
      <c r="AF242" s="362"/>
      <c r="AG242" s="362"/>
      <c r="AH242" s="362"/>
      <c r="AI242" s="362"/>
      <c r="AJ242" s="362"/>
      <c r="AK242" s="362"/>
      <c r="AL242" s="362"/>
    </row>
    <row r="243" spans="2:38" x14ac:dyDescent="0.25">
      <c r="B243" s="362"/>
      <c r="C243" s="362"/>
      <c r="D243" s="362"/>
      <c r="E243" s="362"/>
      <c r="F243" s="362"/>
      <c r="G243" s="362"/>
      <c r="H243" s="362"/>
      <c r="I243" s="362"/>
      <c r="J243" s="362"/>
      <c r="K243" s="362"/>
      <c r="L243" s="362"/>
      <c r="M243" s="362"/>
      <c r="N243" s="362"/>
      <c r="O243" s="362"/>
      <c r="P243" s="362"/>
      <c r="Q243" s="362"/>
      <c r="R243" s="362"/>
      <c r="S243" s="362"/>
      <c r="T243" s="362"/>
      <c r="U243" s="362"/>
      <c r="V243" s="362"/>
      <c r="W243" s="362"/>
      <c r="X243" s="362"/>
      <c r="Y243" s="362"/>
      <c r="Z243" s="362"/>
      <c r="AA243" s="362"/>
      <c r="AB243" s="362"/>
      <c r="AC243" s="362"/>
      <c r="AD243" s="362"/>
      <c r="AE243" s="362"/>
      <c r="AF243" s="362"/>
      <c r="AG243" s="362"/>
      <c r="AH243" s="362"/>
      <c r="AI243" s="362"/>
      <c r="AJ243" s="362"/>
      <c r="AK243" s="362"/>
      <c r="AL243" s="362"/>
    </row>
    <row r="244" spans="2:38" x14ac:dyDescent="0.25">
      <c r="B244" s="362"/>
      <c r="C244" s="362"/>
      <c r="D244" s="362"/>
      <c r="E244" s="362"/>
      <c r="F244" s="362"/>
      <c r="G244" s="362"/>
      <c r="H244" s="362"/>
      <c r="I244" s="362"/>
      <c r="J244" s="362"/>
      <c r="K244" s="362"/>
      <c r="L244" s="362"/>
      <c r="M244" s="362"/>
      <c r="N244" s="362"/>
      <c r="O244" s="362"/>
      <c r="P244" s="362"/>
      <c r="Q244" s="362"/>
      <c r="R244" s="362"/>
      <c r="S244" s="362"/>
      <c r="T244" s="362"/>
      <c r="U244" s="362"/>
      <c r="V244" s="362"/>
      <c r="W244" s="362"/>
      <c r="X244" s="362"/>
      <c r="Y244" s="362"/>
      <c r="Z244" s="362"/>
      <c r="AA244" s="362"/>
      <c r="AB244" s="362"/>
      <c r="AC244" s="362"/>
      <c r="AD244" s="362"/>
      <c r="AE244" s="362"/>
      <c r="AF244" s="362"/>
      <c r="AG244" s="362"/>
      <c r="AH244" s="362"/>
      <c r="AI244" s="362"/>
      <c r="AJ244" s="362"/>
      <c r="AK244" s="362"/>
      <c r="AL244" s="362"/>
    </row>
    <row r="245" spans="2:38" x14ac:dyDescent="0.25">
      <c r="B245" s="362"/>
      <c r="C245" s="362"/>
      <c r="D245" s="362"/>
      <c r="E245" s="362"/>
      <c r="F245" s="362"/>
      <c r="G245" s="362"/>
      <c r="H245" s="362"/>
      <c r="I245" s="362"/>
      <c r="J245" s="362"/>
      <c r="K245" s="362"/>
      <c r="L245" s="362"/>
      <c r="M245" s="362"/>
      <c r="N245" s="362"/>
      <c r="O245" s="362"/>
      <c r="P245" s="362"/>
      <c r="Q245" s="362"/>
      <c r="R245" s="362"/>
      <c r="S245" s="362"/>
      <c r="T245" s="362"/>
      <c r="U245" s="362"/>
      <c r="V245" s="362"/>
      <c r="W245" s="362"/>
      <c r="X245" s="362"/>
      <c r="Y245" s="362"/>
      <c r="Z245" s="362"/>
      <c r="AA245" s="362"/>
      <c r="AB245" s="362"/>
      <c r="AC245" s="362"/>
      <c r="AD245" s="362"/>
      <c r="AE245" s="362"/>
      <c r="AF245" s="362"/>
      <c r="AG245" s="362"/>
      <c r="AH245" s="362"/>
      <c r="AI245" s="362"/>
      <c r="AJ245" s="362"/>
      <c r="AK245" s="362"/>
      <c r="AL245" s="362"/>
    </row>
    <row r="246" spans="2:38" x14ac:dyDescent="0.25">
      <c r="B246" s="362"/>
      <c r="C246" s="362"/>
      <c r="D246" s="362"/>
      <c r="E246" s="362"/>
      <c r="F246" s="362"/>
      <c r="G246" s="362"/>
      <c r="H246" s="362"/>
      <c r="I246" s="362"/>
      <c r="J246" s="362"/>
      <c r="K246" s="362"/>
      <c r="L246" s="362"/>
      <c r="M246" s="362"/>
      <c r="N246" s="362"/>
      <c r="O246" s="362"/>
      <c r="P246" s="362"/>
      <c r="Q246" s="362"/>
      <c r="R246" s="362"/>
      <c r="S246" s="362"/>
      <c r="T246" s="362"/>
      <c r="U246" s="362"/>
      <c r="V246" s="362"/>
      <c r="W246" s="362"/>
      <c r="X246" s="362"/>
      <c r="Y246" s="362"/>
      <c r="Z246" s="362"/>
      <c r="AA246" s="362"/>
      <c r="AB246" s="362"/>
      <c r="AC246" s="362"/>
      <c r="AD246" s="362"/>
      <c r="AE246" s="362"/>
      <c r="AF246" s="362"/>
      <c r="AG246" s="362"/>
      <c r="AH246" s="362"/>
      <c r="AI246" s="362"/>
      <c r="AJ246" s="362"/>
      <c r="AK246" s="362"/>
      <c r="AL246" s="362"/>
    </row>
    <row r="247" spans="2:38" x14ac:dyDescent="0.25">
      <c r="B247" s="362"/>
      <c r="C247" s="362"/>
      <c r="D247" s="362"/>
      <c r="E247" s="362"/>
      <c r="F247" s="362"/>
      <c r="G247" s="362"/>
      <c r="H247" s="362"/>
      <c r="I247" s="362"/>
      <c r="J247" s="362"/>
      <c r="K247" s="362"/>
      <c r="L247" s="362"/>
      <c r="M247" s="362"/>
      <c r="N247" s="362"/>
      <c r="O247" s="362"/>
      <c r="P247" s="362"/>
      <c r="Q247" s="362"/>
      <c r="R247" s="362"/>
      <c r="S247" s="362"/>
      <c r="T247" s="362"/>
      <c r="U247" s="362"/>
      <c r="V247" s="362"/>
      <c r="W247" s="362"/>
      <c r="X247" s="362"/>
      <c r="Y247" s="362"/>
      <c r="Z247" s="362"/>
      <c r="AA247" s="362"/>
      <c r="AB247" s="362"/>
      <c r="AC247" s="362"/>
      <c r="AD247" s="362"/>
      <c r="AE247" s="362"/>
      <c r="AF247" s="362"/>
      <c r="AG247" s="362"/>
      <c r="AH247" s="362"/>
      <c r="AI247" s="362"/>
      <c r="AJ247" s="362"/>
      <c r="AK247" s="362"/>
      <c r="AL247" s="362"/>
    </row>
    <row r="248" spans="2:38" x14ac:dyDescent="0.25">
      <c r="B248" s="362"/>
      <c r="C248" s="362"/>
      <c r="D248" s="362"/>
      <c r="E248" s="362"/>
      <c r="F248" s="362"/>
      <c r="G248" s="362"/>
      <c r="H248" s="362"/>
      <c r="I248" s="362"/>
      <c r="J248" s="362"/>
      <c r="K248" s="362"/>
      <c r="L248" s="362"/>
      <c r="M248" s="362"/>
      <c r="N248" s="362"/>
      <c r="O248" s="362"/>
      <c r="P248" s="362"/>
      <c r="Q248" s="362"/>
      <c r="R248" s="362"/>
      <c r="S248" s="362"/>
      <c r="T248" s="362"/>
      <c r="U248" s="362"/>
      <c r="V248" s="362"/>
      <c r="W248" s="362"/>
      <c r="X248" s="362"/>
      <c r="Y248" s="362"/>
      <c r="Z248" s="362"/>
      <c r="AA248" s="362"/>
      <c r="AB248" s="362"/>
      <c r="AC248" s="362"/>
      <c r="AD248" s="362"/>
      <c r="AE248" s="362"/>
      <c r="AF248" s="362"/>
      <c r="AG248" s="362"/>
      <c r="AH248" s="362"/>
      <c r="AI248" s="362"/>
      <c r="AJ248" s="362"/>
      <c r="AK248" s="362"/>
      <c r="AL248" s="362"/>
    </row>
    <row r="249" spans="2:38" x14ac:dyDescent="0.25">
      <c r="B249" s="362"/>
      <c r="C249" s="362"/>
      <c r="D249" s="362"/>
      <c r="E249" s="362"/>
      <c r="F249" s="362"/>
      <c r="G249" s="362"/>
      <c r="H249" s="362"/>
      <c r="I249" s="362"/>
      <c r="J249" s="362"/>
      <c r="K249" s="362"/>
      <c r="L249" s="362"/>
      <c r="M249" s="362"/>
      <c r="N249" s="362"/>
      <c r="O249" s="362"/>
      <c r="P249" s="362"/>
      <c r="Q249" s="362"/>
      <c r="R249" s="362"/>
      <c r="S249" s="362"/>
      <c r="T249" s="362"/>
      <c r="U249" s="362"/>
      <c r="V249" s="362"/>
      <c r="W249" s="362"/>
      <c r="X249" s="362"/>
      <c r="Y249" s="362"/>
      <c r="Z249" s="362"/>
      <c r="AA249" s="362"/>
      <c r="AB249" s="362"/>
      <c r="AC249" s="362"/>
      <c r="AD249" s="362"/>
      <c r="AE249" s="362"/>
      <c r="AF249" s="362"/>
      <c r="AG249" s="362"/>
      <c r="AH249" s="362"/>
      <c r="AI249" s="362"/>
      <c r="AJ249" s="362"/>
      <c r="AK249" s="362"/>
      <c r="AL249" s="362"/>
    </row>
    <row r="250" spans="2:38" x14ac:dyDescent="0.25">
      <c r="B250" s="362"/>
      <c r="C250" s="362"/>
      <c r="D250" s="362"/>
      <c r="E250" s="362"/>
      <c r="F250" s="362"/>
      <c r="G250" s="362"/>
      <c r="H250" s="362"/>
      <c r="I250" s="362"/>
      <c r="J250" s="362"/>
      <c r="K250" s="362"/>
      <c r="L250" s="362"/>
      <c r="M250" s="362"/>
      <c r="N250" s="362"/>
      <c r="O250" s="362"/>
      <c r="P250" s="362"/>
      <c r="Q250" s="362"/>
      <c r="R250" s="362"/>
      <c r="S250" s="362"/>
      <c r="T250" s="362"/>
      <c r="U250" s="362"/>
      <c r="V250" s="362"/>
      <c r="W250" s="362"/>
      <c r="X250" s="362"/>
      <c r="Y250" s="362"/>
      <c r="Z250" s="362"/>
      <c r="AA250" s="362"/>
      <c r="AB250" s="362"/>
      <c r="AC250" s="362"/>
      <c r="AD250" s="362"/>
      <c r="AE250" s="362"/>
      <c r="AF250" s="362"/>
      <c r="AG250" s="362"/>
      <c r="AH250" s="362"/>
      <c r="AI250" s="362"/>
      <c r="AJ250" s="362"/>
      <c r="AK250" s="362"/>
      <c r="AL250" s="362"/>
    </row>
    <row r="251" spans="2:38" x14ac:dyDescent="0.25">
      <c r="B251" s="362"/>
      <c r="C251" s="362"/>
      <c r="D251" s="362"/>
      <c r="E251" s="362"/>
      <c r="F251" s="362"/>
      <c r="G251" s="362"/>
      <c r="H251" s="362"/>
      <c r="I251" s="362"/>
      <c r="J251" s="362"/>
      <c r="K251" s="362"/>
      <c r="L251" s="362"/>
      <c r="M251" s="362"/>
      <c r="N251" s="362"/>
      <c r="O251" s="362"/>
      <c r="P251" s="362"/>
      <c r="Q251" s="362"/>
      <c r="R251" s="362"/>
      <c r="S251" s="362"/>
      <c r="T251" s="362"/>
      <c r="U251" s="362"/>
      <c r="V251" s="362"/>
      <c r="W251" s="362"/>
      <c r="X251" s="362"/>
      <c r="Y251" s="362"/>
      <c r="Z251" s="362"/>
      <c r="AA251" s="362"/>
      <c r="AB251" s="362"/>
      <c r="AC251" s="362"/>
      <c r="AD251" s="362"/>
      <c r="AE251" s="362"/>
      <c r="AF251" s="362"/>
      <c r="AG251" s="362"/>
      <c r="AH251" s="362"/>
      <c r="AI251" s="362"/>
      <c r="AJ251" s="362"/>
      <c r="AK251" s="362"/>
      <c r="AL251" s="362"/>
    </row>
    <row r="252" spans="2:38" x14ac:dyDescent="0.25">
      <c r="B252" s="362"/>
      <c r="C252" s="362"/>
      <c r="D252" s="362"/>
      <c r="E252" s="362"/>
      <c r="F252" s="362"/>
      <c r="G252" s="362"/>
      <c r="H252" s="362"/>
      <c r="I252" s="362"/>
      <c r="J252" s="362"/>
      <c r="K252" s="362"/>
      <c r="L252" s="362"/>
      <c r="M252" s="362"/>
      <c r="N252" s="362"/>
      <c r="O252" s="362"/>
      <c r="P252" s="362"/>
      <c r="Q252" s="362"/>
      <c r="R252" s="362"/>
      <c r="S252" s="362"/>
      <c r="T252" s="362"/>
      <c r="U252" s="362"/>
      <c r="V252" s="362"/>
      <c r="W252" s="362"/>
      <c r="X252" s="362"/>
      <c r="Y252" s="362"/>
      <c r="Z252" s="362"/>
      <c r="AA252" s="362"/>
      <c r="AB252" s="362"/>
      <c r="AC252" s="362"/>
      <c r="AD252" s="362"/>
      <c r="AE252" s="362"/>
      <c r="AF252" s="362"/>
      <c r="AG252" s="362"/>
      <c r="AH252" s="362"/>
      <c r="AI252" s="362"/>
      <c r="AJ252" s="362"/>
      <c r="AK252" s="362"/>
      <c r="AL252" s="362"/>
    </row>
    <row r="253" spans="2:38" x14ac:dyDescent="0.25">
      <c r="B253" s="362"/>
      <c r="C253" s="362"/>
      <c r="D253" s="362"/>
      <c r="E253" s="362"/>
      <c r="F253" s="362"/>
      <c r="G253" s="362"/>
      <c r="H253" s="362"/>
      <c r="I253" s="362"/>
      <c r="J253" s="362"/>
      <c r="K253" s="362"/>
      <c r="L253" s="362"/>
      <c r="M253" s="362"/>
      <c r="N253" s="362"/>
      <c r="O253" s="362"/>
      <c r="P253" s="362"/>
      <c r="Q253" s="362"/>
      <c r="R253" s="362"/>
      <c r="S253" s="362"/>
      <c r="T253" s="362"/>
      <c r="U253" s="362"/>
      <c r="V253" s="362"/>
      <c r="W253" s="362"/>
      <c r="X253" s="362"/>
      <c r="Y253" s="362"/>
      <c r="Z253" s="362"/>
      <c r="AA253" s="362"/>
      <c r="AB253" s="362"/>
      <c r="AC253" s="362"/>
      <c r="AD253" s="362"/>
      <c r="AE253" s="362"/>
      <c r="AF253" s="362"/>
      <c r="AG253" s="362"/>
      <c r="AH253" s="362"/>
      <c r="AI253" s="362"/>
      <c r="AJ253" s="362"/>
      <c r="AK253" s="362"/>
      <c r="AL253" s="362"/>
    </row>
    <row r="254" spans="2:38" x14ac:dyDescent="0.25">
      <c r="B254" s="362"/>
      <c r="C254" s="362"/>
      <c r="D254" s="362"/>
      <c r="E254" s="362"/>
      <c r="F254" s="362"/>
      <c r="G254" s="362"/>
      <c r="H254" s="362"/>
      <c r="I254" s="362"/>
      <c r="J254" s="362"/>
      <c r="K254" s="362"/>
      <c r="L254" s="362"/>
      <c r="M254" s="362"/>
      <c r="N254" s="362"/>
      <c r="O254" s="362"/>
      <c r="P254" s="362"/>
      <c r="Q254" s="362"/>
      <c r="R254" s="362"/>
      <c r="S254" s="362"/>
      <c r="T254" s="362"/>
      <c r="U254" s="362"/>
      <c r="V254" s="362"/>
      <c r="W254" s="362"/>
      <c r="X254" s="362"/>
      <c r="Y254" s="362"/>
      <c r="Z254" s="362"/>
      <c r="AA254" s="362"/>
      <c r="AB254" s="362"/>
      <c r="AC254" s="362"/>
      <c r="AD254" s="362"/>
      <c r="AE254" s="362"/>
      <c r="AF254" s="362"/>
      <c r="AG254" s="362"/>
      <c r="AH254" s="362"/>
      <c r="AI254" s="362"/>
      <c r="AJ254" s="362"/>
      <c r="AK254" s="362"/>
      <c r="AL254" s="362"/>
    </row>
    <row r="255" spans="2:38" x14ac:dyDescent="0.25">
      <c r="B255" s="362"/>
      <c r="C255" s="362"/>
      <c r="D255" s="362"/>
      <c r="E255" s="362"/>
      <c r="F255" s="362"/>
      <c r="G255" s="362"/>
      <c r="H255" s="362"/>
      <c r="I255" s="362"/>
      <c r="J255" s="362"/>
      <c r="K255" s="362"/>
      <c r="L255" s="362"/>
      <c r="M255" s="362"/>
      <c r="N255" s="362"/>
      <c r="O255" s="362"/>
      <c r="P255" s="362"/>
      <c r="Q255" s="362"/>
      <c r="R255" s="362"/>
      <c r="S255" s="362"/>
      <c r="T255" s="362"/>
      <c r="U255" s="362"/>
      <c r="V255" s="362"/>
      <c r="W255" s="362"/>
      <c r="X255" s="362"/>
      <c r="Y255" s="362"/>
      <c r="Z255" s="362"/>
      <c r="AA255" s="362"/>
      <c r="AB255" s="362"/>
      <c r="AC255" s="362"/>
      <c r="AD255" s="362"/>
      <c r="AE255" s="362"/>
      <c r="AF255" s="362"/>
      <c r="AG255" s="362"/>
      <c r="AH255" s="362"/>
      <c r="AI255" s="362"/>
      <c r="AJ255" s="362"/>
      <c r="AK255" s="362"/>
      <c r="AL255" s="362"/>
    </row>
    <row r="256" spans="2:38" x14ac:dyDescent="0.25">
      <c r="B256" s="362"/>
      <c r="C256" s="362"/>
      <c r="D256" s="362"/>
      <c r="E256" s="362"/>
      <c r="F256" s="362"/>
      <c r="G256" s="362"/>
      <c r="H256" s="362"/>
      <c r="I256" s="362"/>
      <c r="J256" s="362"/>
      <c r="K256" s="362"/>
      <c r="L256" s="362"/>
      <c r="M256" s="362"/>
      <c r="N256" s="362"/>
      <c r="O256" s="362"/>
      <c r="P256" s="362"/>
      <c r="Q256" s="362"/>
      <c r="R256" s="362"/>
      <c r="S256" s="362"/>
      <c r="T256" s="362"/>
      <c r="U256" s="362"/>
      <c r="V256" s="362"/>
      <c r="W256" s="362"/>
      <c r="X256" s="362"/>
      <c r="Y256" s="362"/>
      <c r="Z256" s="362"/>
      <c r="AA256" s="362"/>
      <c r="AB256" s="362"/>
      <c r="AC256" s="362"/>
      <c r="AD256" s="362"/>
      <c r="AE256" s="362"/>
      <c r="AF256" s="362"/>
      <c r="AG256" s="362"/>
      <c r="AH256" s="362"/>
      <c r="AI256" s="362"/>
      <c r="AJ256" s="362"/>
      <c r="AK256" s="362"/>
      <c r="AL256" s="362"/>
    </row>
    <row r="257" spans="2:38" x14ac:dyDescent="0.25">
      <c r="B257" s="362"/>
      <c r="C257" s="362"/>
      <c r="D257" s="362"/>
      <c r="E257" s="362"/>
      <c r="F257" s="362"/>
      <c r="G257" s="362"/>
      <c r="H257" s="362"/>
      <c r="I257" s="362"/>
      <c r="J257" s="362"/>
      <c r="K257" s="362"/>
      <c r="L257" s="362"/>
      <c r="M257" s="362"/>
      <c r="N257" s="362"/>
      <c r="O257" s="362"/>
      <c r="P257" s="362"/>
      <c r="Q257" s="362"/>
      <c r="R257" s="362"/>
      <c r="S257" s="362"/>
      <c r="T257" s="362"/>
      <c r="U257" s="362"/>
      <c r="V257" s="362"/>
      <c r="W257" s="362"/>
      <c r="X257" s="362"/>
      <c r="Y257" s="362"/>
      <c r="Z257" s="362"/>
      <c r="AA257" s="362"/>
      <c r="AB257" s="362"/>
      <c r="AC257" s="362"/>
      <c r="AD257" s="362"/>
      <c r="AE257" s="362"/>
      <c r="AF257" s="362"/>
      <c r="AG257" s="362"/>
      <c r="AH257" s="362"/>
      <c r="AI257" s="362"/>
      <c r="AJ257" s="362"/>
      <c r="AK257" s="362"/>
      <c r="AL257" s="362"/>
    </row>
    <row r="258" spans="2:38" x14ac:dyDescent="0.25">
      <c r="B258" s="362"/>
      <c r="C258" s="362"/>
      <c r="D258" s="362"/>
      <c r="E258" s="362"/>
      <c r="F258" s="362"/>
      <c r="G258" s="362"/>
      <c r="H258" s="362"/>
      <c r="I258" s="362"/>
      <c r="J258" s="362"/>
      <c r="K258" s="362"/>
      <c r="L258" s="362"/>
      <c r="M258" s="362"/>
      <c r="N258" s="362"/>
      <c r="O258" s="362"/>
      <c r="P258" s="362"/>
      <c r="Q258" s="362"/>
      <c r="R258" s="362"/>
      <c r="S258" s="362"/>
      <c r="T258" s="362"/>
      <c r="U258" s="362"/>
      <c r="V258" s="362"/>
      <c r="W258" s="362"/>
      <c r="X258" s="362"/>
      <c r="Y258" s="362"/>
      <c r="Z258" s="362"/>
      <c r="AA258" s="362"/>
      <c r="AB258" s="362"/>
      <c r="AC258" s="362"/>
      <c r="AD258" s="362"/>
      <c r="AE258" s="362"/>
      <c r="AF258" s="362"/>
      <c r="AG258" s="362"/>
      <c r="AH258" s="362"/>
      <c r="AI258" s="362"/>
      <c r="AJ258" s="362"/>
      <c r="AK258" s="362"/>
      <c r="AL258" s="362"/>
    </row>
    <row r="259" spans="2:38" x14ac:dyDescent="0.25">
      <c r="B259" s="362"/>
      <c r="C259" s="362"/>
      <c r="D259" s="362"/>
      <c r="E259" s="362"/>
      <c r="F259" s="362"/>
      <c r="G259" s="362"/>
      <c r="H259" s="362"/>
      <c r="I259" s="362"/>
      <c r="J259" s="362"/>
      <c r="K259" s="362"/>
      <c r="L259" s="362"/>
      <c r="M259" s="362"/>
      <c r="N259" s="362"/>
      <c r="O259" s="362"/>
      <c r="P259" s="362"/>
      <c r="Q259" s="362"/>
      <c r="R259" s="362"/>
      <c r="S259" s="362"/>
      <c r="T259" s="362"/>
      <c r="U259" s="362"/>
      <c r="V259" s="362"/>
      <c r="W259" s="362"/>
      <c r="X259" s="362"/>
      <c r="Y259" s="362"/>
      <c r="Z259" s="362"/>
      <c r="AA259" s="362"/>
      <c r="AB259" s="362"/>
      <c r="AC259" s="362"/>
      <c r="AD259" s="362"/>
      <c r="AE259" s="362"/>
      <c r="AF259" s="362"/>
      <c r="AG259" s="362"/>
      <c r="AH259" s="362"/>
      <c r="AI259" s="362"/>
      <c r="AJ259" s="362"/>
      <c r="AK259" s="362"/>
      <c r="AL259" s="362"/>
    </row>
    <row r="260" spans="2:38" x14ac:dyDescent="0.25">
      <c r="B260" s="362"/>
      <c r="C260" s="362"/>
      <c r="D260" s="362"/>
      <c r="E260" s="362"/>
      <c r="F260" s="362"/>
      <c r="G260" s="362"/>
      <c r="H260" s="362"/>
      <c r="I260" s="362"/>
      <c r="J260" s="362"/>
      <c r="K260" s="362"/>
      <c r="L260" s="362"/>
      <c r="M260" s="362"/>
      <c r="N260" s="362"/>
      <c r="O260" s="362"/>
      <c r="P260" s="362"/>
      <c r="Q260" s="362"/>
      <c r="R260" s="362"/>
      <c r="S260" s="362"/>
      <c r="T260" s="362"/>
      <c r="U260" s="362"/>
      <c r="V260" s="362"/>
      <c r="W260" s="362"/>
      <c r="X260" s="362"/>
      <c r="Y260" s="362"/>
      <c r="Z260" s="362"/>
      <c r="AA260" s="362"/>
      <c r="AB260" s="362"/>
      <c r="AC260" s="362"/>
      <c r="AD260" s="362"/>
      <c r="AE260" s="362"/>
      <c r="AF260" s="362"/>
      <c r="AG260" s="362"/>
      <c r="AH260" s="362"/>
      <c r="AI260" s="362"/>
      <c r="AJ260" s="362"/>
      <c r="AK260" s="362"/>
      <c r="AL260" s="362"/>
    </row>
    <row r="261" spans="2:38" x14ac:dyDescent="0.25">
      <c r="B261" s="362"/>
      <c r="C261" s="362"/>
      <c r="D261" s="362"/>
      <c r="E261" s="362"/>
      <c r="F261" s="362"/>
      <c r="G261" s="362"/>
      <c r="H261" s="362"/>
      <c r="I261" s="362"/>
      <c r="J261" s="362"/>
      <c r="K261" s="362"/>
      <c r="L261" s="362"/>
      <c r="M261" s="362"/>
      <c r="N261" s="362"/>
      <c r="O261" s="362"/>
      <c r="P261" s="362"/>
      <c r="Q261" s="362"/>
      <c r="R261" s="362"/>
      <c r="S261" s="362"/>
      <c r="T261" s="362"/>
      <c r="U261" s="362"/>
      <c r="V261" s="362"/>
      <c r="W261" s="362"/>
      <c r="X261" s="362"/>
      <c r="Y261" s="362"/>
      <c r="Z261" s="362"/>
      <c r="AA261" s="362"/>
      <c r="AB261" s="362"/>
      <c r="AC261" s="362"/>
      <c r="AD261" s="362"/>
      <c r="AE261" s="362"/>
      <c r="AF261" s="362"/>
      <c r="AG261" s="362"/>
      <c r="AH261" s="362"/>
      <c r="AI261" s="362"/>
      <c r="AJ261" s="362"/>
      <c r="AK261" s="362"/>
      <c r="AL261" s="362"/>
    </row>
    <row r="262" spans="2:38" x14ac:dyDescent="0.25">
      <c r="B262" s="362"/>
      <c r="C262" s="362"/>
      <c r="D262" s="362"/>
      <c r="E262" s="362"/>
      <c r="F262" s="362"/>
      <c r="G262" s="362"/>
      <c r="H262" s="362"/>
      <c r="I262" s="362"/>
      <c r="J262" s="362"/>
      <c r="K262" s="362"/>
      <c r="L262" s="362"/>
      <c r="M262" s="362"/>
      <c r="N262" s="362"/>
      <c r="O262" s="362"/>
      <c r="P262" s="362"/>
      <c r="Q262" s="362"/>
      <c r="R262" s="362"/>
      <c r="S262" s="362"/>
      <c r="T262" s="362"/>
      <c r="U262" s="362"/>
      <c r="V262" s="362"/>
      <c r="W262" s="362"/>
      <c r="X262" s="362"/>
      <c r="Y262" s="362"/>
      <c r="Z262" s="362"/>
      <c r="AA262" s="362"/>
      <c r="AB262" s="362"/>
      <c r="AC262" s="362"/>
      <c r="AD262" s="362"/>
      <c r="AE262" s="362"/>
      <c r="AF262" s="362"/>
      <c r="AG262" s="362"/>
      <c r="AH262" s="362"/>
      <c r="AI262" s="362"/>
      <c r="AJ262" s="362"/>
      <c r="AK262" s="362"/>
      <c r="AL262" s="362"/>
    </row>
    <row r="263" spans="2:38" x14ac:dyDescent="0.25">
      <c r="B263" s="362"/>
      <c r="C263" s="362"/>
      <c r="D263" s="362"/>
      <c r="E263" s="362"/>
      <c r="F263" s="362"/>
      <c r="G263" s="362"/>
      <c r="H263" s="362"/>
      <c r="I263" s="362"/>
      <c r="J263" s="362"/>
      <c r="K263" s="362"/>
      <c r="L263" s="362"/>
      <c r="M263" s="362"/>
      <c r="N263" s="362"/>
      <c r="O263" s="362"/>
      <c r="P263" s="362"/>
      <c r="Q263" s="362"/>
      <c r="R263" s="362"/>
      <c r="S263" s="362"/>
      <c r="T263" s="362"/>
      <c r="U263" s="362"/>
      <c r="V263" s="362"/>
      <c r="W263" s="362"/>
      <c r="X263" s="362"/>
      <c r="Y263" s="362"/>
      <c r="Z263" s="362"/>
      <c r="AA263" s="362"/>
      <c r="AB263" s="362"/>
      <c r="AC263" s="362"/>
      <c r="AD263" s="362"/>
      <c r="AE263" s="362"/>
      <c r="AF263" s="362"/>
      <c r="AG263" s="362"/>
      <c r="AH263" s="362"/>
      <c r="AI263" s="362"/>
      <c r="AJ263" s="362"/>
      <c r="AK263" s="362"/>
      <c r="AL263" s="362"/>
    </row>
    <row r="264" spans="2:38" x14ac:dyDescent="0.25">
      <c r="B264" s="362"/>
      <c r="C264" s="362"/>
      <c r="D264" s="362"/>
      <c r="E264" s="362"/>
      <c r="F264" s="362"/>
      <c r="G264" s="362"/>
      <c r="H264" s="362"/>
      <c r="I264" s="362"/>
      <c r="J264" s="362"/>
      <c r="K264" s="362"/>
      <c r="L264" s="362"/>
      <c r="M264" s="362"/>
      <c r="N264" s="362"/>
      <c r="O264" s="362"/>
      <c r="P264" s="362"/>
      <c r="Q264" s="362"/>
      <c r="R264" s="362"/>
      <c r="S264" s="362"/>
      <c r="T264" s="362"/>
      <c r="U264" s="362"/>
      <c r="V264" s="362"/>
      <c r="W264" s="362"/>
      <c r="X264" s="362"/>
      <c r="Y264" s="362"/>
      <c r="Z264" s="362"/>
      <c r="AA264" s="362"/>
      <c r="AB264" s="362"/>
      <c r="AC264" s="362"/>
      <c r="AD264" s="362"/>
      <c r="AE264" s="362"/>
      <c r="AF264" s="362"/>
      <c r="AG264" s="362"/>
      <c r="AH264" s="362"/>
      <c r="AI264" s="362"/>
      <c r="AJ264" s="362"/>
      <c r="AK264" s="362"/>
      <c r="AL264" s="362"/>
    </row>
    <row r="265" spans="2:38" x14ac:dyDescent="0.25">
      <c r="B265" s="362"/>
      <c r="C265" s="362"/>
      <c r="D265" s="362"/>
      <c r="E265" s="362"/>
      <c r="F265" s="362"/>
      <c r="G265" s="362"/>
      <c r="H265" s="362"/>
      <c r="I265" s="362"/>
      <c r="J265" s="362"/>
      <c r="K265" s="362"/>
      <c r="L265" s="362"/>
      <c r="M265" s="362"/>
      <c r="N265" s="362"/>
      <c r="O265" s="362"/>
      <c r="P265" s="362"/>
      <c r="Q265" s="362"/>
      <c r="R265" s="362"/>
      <c r="S265" s="362"/>
      <c r="T265" s="362"/>
      <c r="U265" s="362"/>
      <c r="V265" s="362"/>
      <c r="W265" s="362"/>
      <c r="X265" s="362"/>
      <c r="Y265" s="362"/>
      <c r="Z265" s="362"/>
      <c r="AA265" s="362"/>
      <c r="AB265" s="362"/>
      <c r="AC265" s="362"/>
      <c r="AD265" s="362"/>
      <c r="AE265" s="362"/>
      <c r="AF265" s="362"/>
      <c r="AG265" s="362"/>
      <c r="AH265" s="362"/>
      <c r="AI265" s="362"/>
      <c r="AJ265" s="362"/>
      <c r="AK265" s="362"/>
      <c r="AL265" s="362"/>
    </row>
    <row r="266" spans="2:38" x14ac:dyDescent="0.25">
      <c r="B266" s="362"/>
      <c r="C266" s="362"/>
      <c r="D266" s="362"/>
      <c r="E266" s="362"/>
      <c r="F266" s="362"/>
      <c r="G266" s="362"/>
      <c r="H266" s="362"/>
      <c r="I266" s="362"/>
      <c r="J266" s="362"/>
      <c r="K266" s="362"/>
      <c r="L266" s="362"/>
      <c r="M266" s="362"/>
      <c r="N266" s="362"/>
      <c r="O266" s="362"/>
      <c r="P266" s="362"/>
      <c r="Q266" s="362"/>
      <c r="R266" s="362"/>
      <c r="S266" s="362"/>
      <c r="T266" s="362"/>
      <c r="U266" s="362"/>
      <c r="V266" s="362"/>
      <c r="W266" s="362"/>
      <c r="X266" s="362"/>
      <c r="Y266" s="362"/>
      <c r="Z266" s="362"/>
      <c r="AA266" s="362"/>
      <c r="AB266" s="362"/>
      <c r="AC266" s="362"/>
      <c r="AD266" s="362"/>
      <c r="AE266" s="362"/>
      <c r="AF266" s="362"/>
      <c r="AG266" s="362"/>
      <c r="AH266" s="362"/>
      <c r="AI266" s="362"/>
      <c r="AJ266" s="362"/>
      <c r="AK266" s="362"/>
      <c r="AL266" s="362"/>
    </row>
    <row r="267" spans="2:38" x14ac:dyDescent="0.25">
      <c r="B267" s="362"/>
      <c r="C267" s="362"/>
      <c r="D267" s="362"/>
      <c r="E267" s="362"/>
      <c r="F267" s="362"/>
      <c r="G267" s="362"/>
      <c r="H267" s="362"/>
      <c r="I267" s="362"/>
      <c r="J267" s="362"/>
      <c r="K267" s="362"/>
      <c r="L267" s="362"/>
      <c r="M267" s="362"/>
      <c r="N267" s="362"/>
      <c r="O267" s="362"/>
      <c r="P267" s="362"/>
      <c r="Q267" s="362"/>
      <c r="R267" s="362"/>
      <c r="S267" s="362"/>
      <c r="T267" s="362"/>
      <c r="U267" s="362"/>
      <c r="V267" s="362"/>
      <c r="W267" s="362"/>
      <c r="X267" s="362"/>
      <c r="Y267" s="362"/>
      <c r="Z267" s="362"/>
      <c r="AA267" s="362"/>
      <c r="AB267" s="362"/>
      <c r="AC267" s="362"/>
      <c r="AD267" s="362"/>
      <c r="AE267" s="362"/>
      <c r="AF267" s="362"/>
      <c r="AG267" s="362"/>
      <c r="AH267" s="362"/>
      <c r="AI267" s="362"/>
      <c r="AJ267" s="362"/>
      <c r="AK267" s="362"/>
      <c r="AL267" s="362"/>
    </row>
    <row r="268" spans="2:38" x14ac:dyDescent="0.25">
      <c r="B268" s="362"/>
      <c r="C268" s="362"/>
      <c r="D268" s="362"/>
      <c r="E268" s="362"/>
      <c r="F268" s="362"/>
      <c r="G268" s="362"/>
      <c r="H268" s="362"/>
      <c r="I268" s="362"/>
      <c r="J268" s="362"/>
      <c r="K268" s="362"/>
      <c r="L268" s="362"/>
      <c r="M268" s="362"/>
      <c r="N268" s="362"/>
      <c r="O268" s="362"/>
      <c r="P268" s="362"/>
      <c r="Q268" s="362"/>
      <c r="R268" s="362"/>
      <c r="S268" s="362"/>
      <c r="T268" s="362"/>
      <c r="U268" s="362"/>
      <c r="V268" s="362"/>
      <c r="W268" s="362"/>
      <c r="X268" s="362"/>
      <c r="Y268" s="362"/>
      <c r="Z268" s="362"/>
      <c r="AA268" s="362"/>
      <c r="AB268" s="362"/>
      <c r="AC268" s="362"/>
      <c r="AD268" s="362"/>
      <c r="AE268" s="362"/>
      <c r="AF268" s="362"/>
      <c r="AG268" s="362"/>
      <c r="AH268" s="362"/>
      <c r="AI268" s="362"/>
      <c r="AJ268" s="362"/>
      <c r="AK268" s="362"/>
      <c r="AL268" s="362"/>
    </row>
    <row r="269" spans="2:38" x14ac:dyDescent="0.25">
      <c r="B269" s="362"/>
      <c r="C269" s="362"/>
      <c r="D269" s="362"/>
      <c r="E269" s="362"/>
      <c r="F269" s="362"/>
      <c r="G269" s="362"/>
      <c r="H269" s="362"/>
      <c r="I269" s="362"/>
      <c r="J269" s="362"/>
      <c r="K269" s="362"/>
      <c r="L269" s="362"/>
      <c r="M269" s="362"/>
      <c r="N269" s="362"/>
      <c r="O269" s="362"/>
      <c r="P269" s="362"/>
      <c r="Q269" s="362"/>
      <c r="R269" s="362"/>
      <c r="S269" s="362"/>
      <c r="T269" s="362"/>
      <c r="U269" s="362"/>
      <c r="V269" s="362"/>
      <c r="W269" s="362"/>
      <c r="X269" s="362"/>
      <c r="Y269" s="362"/>
      <c r="Z269" s="362"/>
      <c r="AA269" s="362"/>
      <c r="AB269" s="362"/>
      <c r="AC269" s="362"/>
      <c r="AD269" s="362"/>
      <c r="AE269" s="362"/>
      <c r="AF269" s="362"/>
      <c r="AG269" s="362"/>
      <c r="AH269" s="362"/>
      <c r="AI269" s="362"/>
      <c r="AJ269" s="362"/>
      <c r="AK269" s="362"/>
      <c r="AL269" s="362"/>
    </row>
    <row r="270" spans="2:38" x14ac:dyDescent="0.25">
      <c r="B270" s="362"/>
      <c r="C270" s="362"/>
      <c r="D270" s="362"/>
      <c r="E270" s="362"/>
      <c r="F270" s="362"/>
      <c r="G270" s="362"/>
      <c r="H270" s="362"/>
      <c r="I270" s="362"/>
      <c r="J270" s="362"/>
      <c r="K270" s="362"/>
      <c r="L270" s="362"/>
      <c r="M270" s="362"/>
      <c r="N270" s="362"/>
      <c r="O270" s="362"/>
      <c r="P270" s="362"/>
      <c r="Q270" s="362"/>
      <c r="R270" s="362"/>
      <c r="S270" s="362"/>
      <c r="T270" s="362"/>
      <c r="U270" s="362"/>
      <c r="V270" s="362"/>
      <c r="W270" s="362"/>
      <c r="X270" s="362"/>
      <c r="Y270" s="362"/>
      <c r="Z270" s="362"/>
      <c r="AA270" s="362"/>
      <c r="AB270" s="362"/>
      <c r="AC270" s="362"/>
      <c r="AD270" s="362"/>
      <c r="AE270" s="362"/>
      <c r="AF270" s="362"/>
      <c r="AG270" s="362"/>
      <c r="AH270" s="362"/>
      <c r="AI270" s="362"/>
      <c r="AJ270" s="362"/>
      <c r="AK270" s="362"/>
      <c r="AL270" s="362"/>
    </row>
    <row r="271" spans="2:38" x14ac:dyDescent="0.25">
      <c r="B271" s="362"/>
      <c r="C271" s="362"/>
      <c r="D271" s="362"/>
      <c r="E271" s="362"/>
      <c r="F271" s="362"/>
      <c r="G271" s="362"/>
      <c r="H271" s="362"/>
      <c r="I271" s="362"/>
      <c r="J271" s="362"/>
      <c r="K271" s="362"/>
      <c r="L271" s="362"/>
      <c r="M271" s="362"/>
      <c r="N271" s="362"/>
      <c r="O271" s="362"/>
      <c r="P271" s="362"/>
      <c r="Q271" s="362"/>
      <c r="R271" s="362"/>
      <c r="S271" s="362"/>
      <c r="T271" s="362"/>
      <c r="U271" s="362"/>
      <c r="V271" s="362"/>
      <c r="W271" s="362"/>
      <c r="X271" s="362"/>
      <c r="Y271" s="362"/>
      <c r="Z271" s="362"/>
      <c r="AA271" s="362"/>
      <c r="AB271" s="362"/>
      <c r="AC271" s="362"/>
      <c r="AD271" s="362"/>
      <c r="AE271" s="362"/>
      <c r="AF271" s="362"/>
      <c r="AG271" s="362"/>
      <c r="AH271" s="362"/>
      <c r="AI271" s="362"/>
      <c r="AJ271" s="362"/>
      <c r="AK271" s="362"/>
      <c r="AL271" s="362"/>
    </row>
    <row r="272" spans="2:38" x14ac:dyDescent="0.25">
      <c r="B272" s="362"/>
      <c r="C272" s="362"/>
      <c r="D272" s="362"/>
      <c r="E272" s="362"/>
      <c r="F272" s="362"/>
      <c r="G272" s="362"/>
      <c r="H272" s="362"/>
      <c r="I272" s="362"/>
      <c r="J272" s="362"/>
      <c r="K272" s="362"/>
      <c r="L272" s="362"/>
      <c r="M272" s="362"/>
      <c r="N272" s="362"/>
      <c r="O272" s="362"/>
      <c r="P272" s="362"/>
      <c r="Q272" s="362"/>
      <c r="R272" s="362"/>
      <c r="S272" s="362"/>
      <c r="T272" s="362"/>
      <c r="U272" s="362"/>
      <c r="V272" s="362"/>
      <c r="W272" s="362"/>
      <c r="X272" s="362"/>
      <c r="Y272" s="362"/>
      <c r="Z272" s="362"/>
      <c r="AA272" s="362"/>
      <c r="AB272" s="362"/>
      <c r="AC272" s="362"/>
      <c r="AD272" s="362"/>
      <c r="AE272" s="362"/>
      <c r="AF272" s="362"/>
      <c r="AG272" s="362"/>
      <c r="AH272" s="362"/>
      <c r="AI272" s="362"/>
      <c r="AJ272" s="362"/>
      <c r="AK272" s="362"/>
      <c r="AL272" s="362"/>
    </row>
    <row r="273" spans="2:38" x14ac:dyDescent="0.25">
      <c r="B273" s="362"/>
      <c r="C273" s="362"/>
      <c r="D273" s="362"/>
      <c r="E273" s="362"/>
      <c r="F273" s="362"/>
      <c r="G273" s="362"/>
      <c r="H273" s="362"/>
      <c r="I273" s="362"/>
      <c r="J273" s="362"/>
      <c r="K273" s="362"/>
      <c r="L273" s="362"/>
      <c r="M273" s="362"/>
      <c r="N273" s="362"/>
      <c r="O273" s="362"/>
      <c r="P273" s="362"/>
      <c r="Q273" s="362"/>
      <c r="R273" s="362"/>
      <c r="S273" s="362"/>
      <c r="T273" s="362"/>
      <c r="U273" s="362"/>
      <c r="V273" s="362"/>
      <c r="W273" s="362"/>
      <c r="X273" s="362"/>
      <c r="Y273" s="362"/>
      <c r="Z273" s="362"/>
      <c r="AA273" s="362"/>
      <c r="AB273" s="362"/>
      <c r="AC273" s="362"/>
      <c r="AD273" s="362"/>
      <c r="AE273" s="362"/>
      <c r="AF273" s="362"/>
      <c r="AG273" s="362"/>
      <c r="AH273" s="362"/>
      <c r="AI273" s="362"/>
      <c r="AJ273" s="362"/>
      <c r="AK273" s="362"/>
      <c r="AL273" s="362"/>
    </row>
    <row r="274" spans="2:38" x14ac:dyDescent="0.25">
      <c r="B274" s="362"/>
      <c r="C274" s="362"/>
      <c r="D274" s="362"/>
      <c r="E274" s="362"/>
      <c r="F274" s="362"/>
      <c r="G274" s="362"/>
      <c r="H274" s="362"/>
      <c r="I274" s="362"/>
      <c r="J274" s="362"/>
      <c r="K274" s="362"/>
      <c r="L274" s="362"/>
      <c r="M274" s="362"/>
      <c r="N274" s="362"/>
      <c r="O274" s="362"/>
      <c r="P274" s="362"/>
      <c r="Q274" s="362"/>
      <c r="R274" s="362"/>
      <c r="S274" s="362"/>
      <c r="T274" s="362"/>
      <c r="U274" s="362"/>
      <c r="V274" s="362"/>
      <c r="W274" s="362"/>
      <c r="X274" s="362"/>
      <c r="Y274" s="362"/>
      <c r="Z274" s="362"/>
      <c r="AA274" s="362"/>
      <c r="AB274" s="362"/>
      <c r="AC274" s="362"/>
      <c r="AD274" s="362"/>
      <c r="AE274" s="362"/>
      <c r="AF274" s="362"/>
      <c r="AG274" s="362"/>
      <c r="AH274" s="362"/>
      <c r="AI274" s="362"/>
      <c r="AJ274" s="362"/>
      <c r="AK274" s="362"/>
      <c r="AL274" s="362"/>
    </row>
    <row r="275" spans="2:38" x14ac:dyDescent="0.25">
      <c r="B275" s="362"/>
      <c r="C275" s="362"/>
      <c r="D275" s="362"/>
      <c r="E275" s="362"/>
      <c r="F275" s="362"/>
      <c r="G275" s="362"/>
      <c r="H275" s="362"/>
      <c r="I275" s="362"/>
      <c r="J275" s="362"/>
      <c r="K275" s="362"/>
      <c r="L275" s="362"/>
      <c r="M275" s="362"/>
      <c r="N275" s="362"/>
      <c r="O275" s="362"/>
      <c r="P275" s="362"/>
      <c r="Q275" s="362"/>
      <c r="R275" s="362"/>
      <c r="S275" s="362"/>
      <c r="T275" s="362"/>
      <c r="U275" s="362"/>
      <c r="V275" s="362"/>
      <c r="W275" s="362"/>
      <c r="X275" s="362"/>
      <c r="Y275" s="362"/>
      <c r="Z275" s="362"/>
      <c r="AA275" s="362"/>
      <c r="AB275" s="362"/>
      <c r="AC275" s="362"/>
      <c r="AD275" s="362"/>
      <c r="AE275" s="362"/>
      <c r="AF275" s="362"/>
      <c r="AG275" s="362"/>
      <c r="AH275" s="362"/>
      <c r="AI275" s="362"/>
      <c r="AJ275" s="362"/>
      <c r="AK275" s="362"/>
      <c r="AL275" s="362"/>
    </row>
    <row r="276" spans="2:38" x14ac:dyDescent="0.25">
      <c r="B276" s="362"/>
      <c r="C276" s="362"/>
      <c r="D276" s="362"/>
      <c r="E276" s="362"/>
      <c r="F276" s="362"/>
      <c r="G276" s="362"/>
      <c r="H276" s="362"/>
      <c r="I276" s="362"/>
      <c r="J276" s="362"/>
      <c r="K276" s="362"/>
      <c r="L276" s="362"/>
      <c r="M276" s="362"/>
      <c r="N276" s="362"/>
      <c r="O276" s="362"/>
      <c r="P276" s="362"/>
      <c r="Q276" s="362"/>
      <c r="R276" s="362"/>
      <c r="S276" s="362"/>
      <c r="T276" s="362"/>
      <c r="U276" s="362"/>
      <c r="V276" s="362"/>
      <c r="W276" s="362"/>
      <c r="X276" s="362"/>
      <c r="Y276" s="362"/>
      <c r="Z276" s="362"/>
      <c r="AA276" s="362"/>
      <c r="AB276" s="362"/>
      <c r="AC276" s="362"/>
      <c r="AD276" s="362"/>
      <c r="AE276" s="362"/>
      <c r="AF276" s="362"/>
      <c r="AG276" s="362"/>
      <c r="AH276" s="362"/>
      <c r="AI276" s="362"/>
      <c r="AJ276" s="362"/>
      <c r="AK276" s="362"/>
      <c r="AL276" s="362"/>
    </row>
    <row r="277" spans="2:38" x14ac:dyDescent="0.25">
      <c r="B277" s="362"/>
      <c r="C277" s="362"/>
      <c r="D277" s="362"/>
      <c r="E277" s="362"/>
      <c r="F277" s="362"/>
      <c r="G277" s="362"/>
      <c r="H277" s="362"/>
      <c r="I277" s="362"/>
      <c r="J277" s="362"/>
      <c r="K277" s="362"/>
      <c r="L277" s="362"/>
      <c r="M277" s="362"/>
      <c r="N277" s="362"/>
      <c r="O277" s="362"/>
      <c r="P277" s="362"/>
      <c r="Q277" s="362"/>
      <c r="R277" s="362"/>
      <c r="S277" s="362"/>
      <c r="T277" s="362"/>
      <c r="U277" s="362"/>
      <c r="V277" s="362"/>
      <c r="W277" s="362"/>
      <c r="X277" s="362"/>
      <c r="Y277" s="362"/>
      <c r="Z277" s="362"/>
      <c r="AA277" s="362"/>
      <c r="AB277" s="362"/>
      <c r="AC277" s="362"/>
      <c r="AD277" s="362"/>
      <c r="AE277" s="362"/>
      <c r="AF277" s="362"/>
      <c r="AG277" s="362"/>
      <c r="AH277" s="362"/>
      <c r="AI277" s="362"/>
      <c r="AJ277" s="362"/>
      <c r="AK277" s="362"/>
      <c r="AL277" s="362"/>
    </row>
    <row r="278" spans="2:38" x14ac:dyDescent="0.25">
      <c r="B278" s="362"/>
      <c r="C278" s="362"/>
      <c r="D278" s="362"/>
      <c r="E278" s="362"/>
      <c r="F278" s="362"/>
      <c r="G278" s="362"/>
      <c r="H278" s="362"/>
      <c r="I278" s="362"/>
      <c r="J278" s="362"/>
      <c r="K278" s="362"/>
      <c r="L278" s="362"/>
      <c r="M278" s="362"/>
      <c r="N278" s="362"/>
      <c r="O278" s="362"/>
      <c r="P278" s="362"/>
      <c r="Q278" s="362"/>
      <c r="R278" s="362"/>
      <c r="S278" s="362"/>
      <c r="T278" s="362"/>
      <c r="U278" s="362"/>
      <c r="V278" s="362"/>
      <c r="W278" s="362"/>
      <c r="X278" s="362"/>
      <c r="Y278" s="362"/>
      <c r="Z278" s="362"/>
      <c r="AA278" s="362"/>
      <c r="AB278" s="362"/>
      <c r="AC278" s="362"/>
      <c r="AD278" s="362"/>
      <c r="AE278" s="362"/>
      <c r="AF278" s="362"/>
      <c r="AG278" s="362"/>
      <c r="AH278" s="362"/>
      <c r="AI278" s="362"/>
      <c r="AJ278" s="362"/>
      <c r="AK278" s="362"/>
      <c r="AL278" s="362"/>
    </row>
    <row r="279" spans="2:38" x14ac:dyDescent="0.25">
      <c r="B279" s="362"/>
      <c r="C279" s="362"/>
      <c r="D279" s="362"/>
      <c r="E279" s="362"/>
      <c r="F279" s="362"/>
      <c r="G279" s="362"/>
      <c r="H279" s="362"/>
      <c r="I279" s="362"/>
      <c r="J279" s="362"/>
      <c r="K279" s="362"/>
      <c r="L279" s="362"/>
      <c r="M279" s="362"/>
      <c r="N279" s="362"/>
      <c r="O279" s="362"/>
      <c r="P279" s="362"/>
      <c r="Q279" s="362"/>
      <c r="R279" s="362"/>
      <c r="S279" s="362"/>
      <c r="T279" s="362"/>
      <c r="U279" s="362"/>
      <c r="V279" s="362"/>
      <c r="W279" s="362"/>
      <c r="X279" s="362"/>
      <c r="Y279" s="362"/>
      <c r="Z279" s="362"/>
      <c r="AA279" s="362"/>
      <c r="AB279" s="362"/>
      <c r="AC279" s="362"/>
      <c r="AD279" s="362"/>
      <c r="AE279" s="362"/>
      <c r="AF279" s="362"/>
      <c r="AG279" s="362"/>
      <c r="AH279" s="362"/>
      <c r="AI279" s="362"/>
      <c r="AJ279" s="362"/>
      <c r="AK279" s="362"/>
      <c r="AL279" s="362"/>
    </row>
    <row r="280" spans="2:38" x14ac:dyDescent="0.25">
      <c r="B280" s="362"/>
      <c r="C280" s="362"/>
      <c r="D280" s="362"/>
      <c r="E280" s="362"/>
      <c r="F280" s="362"/>
      <c r="G280" s="362"/>
      <c r="H280" s="362"/>
      <c r="I280" s="362"/>
      <c r="J280" s="362"/>
      <c r="K280" s="362"/>
      <c r="L280" s="362"/>
      <c r="M280" s="362"/>
      <c r="N280" s="362"/>
      <c r="O280" s="362"/>
      <c r="P280" s="362"/>
      <c r="Q280" s="362"/>
      <c r="R280" s="362"/>
      <c r="S280" s="362"/>
      <c r="T280" s="362"/>
      <c r="U280" s="362"/>
      <c r="V280" s="362"/>
      <c r="W280" s="362"/>
      <c r="X280" s="362"/>
      <c r="Y280" s="362"/>
      <c r="Z280" s="362"/>
      <c r="AA280" s="362"/>
      <c r="AB280" s="362"/>
      <c r="AC280" s="362"/>
      <c r="AD280" s="362"/>
      <c r="AE280" s="362"/>
      <c r="AF280" s="362"/>
      <c r="AG280" s="362"/>
      <c r="AH280" s="362"/>
      <c r="AI280" s="362"/>
      <c r="AJ280" s="362"/>
      <c r="AK280" s="362"/>
      <c r="AL280" s="362"/>
    </row>
    <row r="281" spans="2:38" x14ac:dyDescent="0.25">
      <c r="B281" s="362"/>
      <c r="C281" s="362"/>
      <c r="D281" s="362"/>
      <c r="E281" s="362"/>
      <c r="F281" s="362"/>
      <c r="G281" s="362"/>
      <c r="H281" s="362"/>
      <c r="I281" s="362"/>
      <c r="J281" s="362"/>
      <c r="K281" s="362"/>
      <c r="L281" s="362"/>
      <c r="M281" s="362"/>
      <c r="N281" s="362"/>
      <c r="O281" s="362"/>
      <c r="P281" s="362"/>
      <c r="Q281" s="362"/>
      <c r="R281" s="362"/>
      <c r="S281" s="362"/>
      <c r="T281" s="362"/>
      <c r="U281" s="362"/>
      <c r="V281" s="362"/>
      <c r="W281" s="362"/>
      <c r="X281" s="362"/>
      <c r="Y281" s="362"/>
      <c r="Z281" s="362"/>
      <c r="AA281" s="362"/>
      <c r="AB281" s="362"/>
      <c r="AC281" s="362"/>
      <c r="AD281" s="362"/>
      <c r="AE281" s="362"/>
      <c r="AF281" s="362"/>
      <c r="AG281" s="362"/>
      <c r="AH281" s="362"/>
      <c r="AI281" s="362"/>
      <c r="AJ281" s="362"/>
      <c r="AK281" s="362"/>
      <c r="AL281" s="362"/>
    </row>
    <row r="282" spans="2:38" x14ac:dyDescent="0.25">
      <c r="B282" s="362"/>
      <c r="C282" s="362"/>
      <c r="D282" s="362"/>
      <c r="E282" s="362"/>
      <c r="F282" s="362"/>
      <c r="G282" s="362"/>
      <c r="H282" s="362"/>
      <c r="I282" s="362"/>
      <c r="J282" s="362"/>
      <c r="K282" s="362"/>
      <c r="L282" s="362"/>
      <c r="M282" s="362"/>
      <c r="N282" s="362"/>
      <c r="O282" s="362"/>
      <c r="P282" s="362"/>
      <c r="Q282" s="362"/>
      <c r="R282" s="362"/>
      <c r="S282" s="362"/>
      <c r="T282" s="362"/>
      <c r="U282" s="362"/>
      <c r="V282" s="362"/>
      <c r="W282" s="362"/>
      <c r="X282" s="362"/>
      <c r="Y282" s="362"/>
      <c r="Z282" s="362"/>
      <c r="AA282" s="362"/>
      <c r="AB282" s="362"/>
      <c r="AC282" s="362"/>
      <c r="AD282" s="362"/>
      <c r="AE282" s="362"/>
      <c r="AF282" s="362"/>
      <c r="AG282" s="362"/>
      <c r="AH282" s="362"/>
      <c r="AI282" s="362"/>
      <c r="AJ282" s="362"/>
      <c r="AK282" s="362"/>
      <c r="AL282" s="362"/>
    </row>
    <row r="283" spans="2:38" x14ac:dyDescent="0.25">
      <c r="B283" s="362"/>
      <c r="C283" s="362"/>
      <c r="D283" s="362"/>
      <c r="E283" s="362"/>
      <c r="F283" s="362"/>
      <c r="G283" s="362"/>
      <c r="H283" s="362"/>
      <c r="I283" s="362"/>
      <c r="J283" s="362"/>
      <c r="K283" s="362"/>
      <c r="L283" s="362"/>
      <c r="M283" s="362"/>
      <c r="N283" s="362"/>
      <c r="O283" s="362"/>
      <c r="P283" s="362"/>
      <c r="Q283" s="362"/>
      <c r="R283" s="362"/>
      <c r="S283" s="362"/>
      <c r="T283" s="362"/>
      <c r="U283" s="362"/>
      <c r="V283" s="362"/>
      <c r="W283" s="362"/>
      <c r="X283" s="362"/>
      <c r="Y283" s="362"/>
      <c r="Z283" s="362"/>
      <c r="AA283" s="362"/>
      <c r="AB283" s="362"/>
      <c r="AC283" s="362"/>
      <c r="AD283" s="362"/>
      <c r="AE283" s="362"/>
      <c r="AF283" s="362"/>
      <c r="AG283" s="362"/>
      <c r="AH283" s="362"/>
      <c r="AI283" s="362"/>
      <c r="AJ283" s="362"/>
      <c r="AK283" s="362"/>
      <c r="AL283" s="362"/>
    </row>
    <row r="284" spans="2:38" x14ac:dyDescent="0.25">
      <c r="B284" s="362"/>
      <c r="C284" s="362"/>
      <c r="D284" s="362"/>
      <c r="E284" s="362"/>
      <c r="F284" s="362"/>
      <c r="G284" s="362"/>
      <c r="H284" s="362"/>
      <c r="I284" s="362"/>
      <c r="J284" s="362"/>
      <c r="K284" s="362"/>
      <c r="L284" s="362"/>
      <c r="M284" s="362"/>
      <c r="N284" s="362"/>
      <c r="O284" s="362"/>
      <c r="P284" s="362"/>
      <c r="Q284" s="362"/>
      <c r="R284" s="362"/>
      <c r="S284" s="362"/>
      <c r="T284" s="362"/>
      <c r="U284" s="362"/>
      <c r="V284" s="362"/>
      <c r="W284" s="362"/>
      <c r="X284" s="362"/>
      <c r="Y284" s="362"/>
      <c r="Z284" s="362"/>
      <c r="AA284" s="362"/>
      <c r="AB284" s="362"/>
      <c r="AC284" s="362"/>
      <c r="AD284" s="362"/>
      <c r="AE284" s="362"/>
      <c r="AF284" s="362"/>
      <c r="AG284" s="362"/>
      <c r="AH284" s="362"/>
      <c r="AI284" s="362"/>
      <c r="AJ284" s="362"/>
      <c r="AK284" s="362"/>
      <c r="AL284" s="362"/>
    </row>
    <row r="285" spans="2:38" x14ac:dyDescent="0.25">
      <c r="B285" s="362"/>
      <c r="C285" s="362"/>
      <c r="D285" s="362"/>
      <c r="E285" s="362"/>
      <c r="F285" s="362"/>
      <c r="G285" s="362"/>
      <c r="H285" s="362"/>
      <c r="I285" s="362"/>
      <c r="J285" s="362"/>
      <c r="K285" s="362"/>
      <c r="L285" s="362"/>
      <c r="M285" s="362"/>
      <c r="N285" s="362"/>
      <c r="O285" s="362"/>
      <c r="P285" s="362"/>
      <c r="Q285" s="362"/>
      <c r="R285" s="362"/>
      <c r="S285" s="362"/>
      <c r="T285" s="362"/>
      <c r="U285" s="362"/>
      <c r="V285" s="362"/>
      <c r="W285" s="362"/>
      <c r="X285" s="362"/>
      <c r="Y285" s="362"/>
      <c r="Z285" s="362"/>
      <c r="AA285" s="362"/>
      <c r="AB285" s="362"/>
      <c r="AC285" s="362"/>
      <c r="AD285" s="362"/>
      <c r="AE285" s="362"/>
      <c r="AF285" s="362"/>
      <c r="AG285" s="362"/>
      <c r="AH285" s="362"/>
      <c r="AI285" s="362"/>
      <c r="AJ285" s="362"/>
      <c r="AK285" s="362"/>
      <c r="AL285" s="362"/>
    </row>
    <row r="286" spans="2:38" x14ac:dyDescent="0.25">
      <c r="B286" s="362"/>
      <c r="C286" s="362"/>
      <c r="D286" s="362"/>
      <c r="E286" s="362"/>
      <c r="F286" s="362"/>
      <c r="G286" s="362"/>
      <c r="H286" s="362"/>
      <c r="I286" s="362"/>
      <c r="J286" s="362"/>
      <c r="K286" s="362"/>
      <c r="L286" s="362"/>
      <c r="M286" s="362"/>
      <c r="N286" s="362"/>
      <c r="O286" s="362"/>
      <c r="P286" s="362"/>
      <c r="Q286" s="362"/>
      <c r="R286" s="362"/>
      <c r="S286" s="362"/>
      <c r="T286" s="362"/>
      <c r="U286" s="362"/>
      <c r="V286" s="362"/>
      <c r="W286" s="362"/>
      <c r="X286" s="362"/>
      <c r="Y286" s="362"/>
      <c r="Z286" s="362"/>
      <c r="AA286" s="362"/>
      <c r="AB286" s="362"/>
      <c r="AC286" s="362"/>
      <c r="AD286" s="362"/>
      <c r="AE286" s="362"/>
      <c r="AF286" s="362"/>
      <c r="AG286" s="362"/>
      <c r="AH286" s="362"/>
      <c r="AI286" s="362"/>
      <c r="AJ286" s="362"/>
      <c r="AK286" s="362"/>
      <c r="AL286" s="362"/>
    </row>
    <row r="287" spans="2:38" x14ac:dyDescent="0.25">
      <c r="B287" s="362"/>
      <c r="C287" s="362"/>
      <c r="D287" s="362"/>
      <c r="E287" s="362"/>
      <c r="F287" s="362"/>
      <c r="G287" s="362"/>
      <c r="H287" s="362"/>
      <c r="I287" s="362"/>
      <c r="J287" s="362"/>
      <c r="K287" s="362"/>
      <c r="L287" s="362"/>
      <c r="M287" s="362"/>
      <c r="N287" s="362"/>
      <c r="O287" s="362"/>
      <c r="P287" s="362"/>
      <c r="Q287" s="362"/>
      <c r="R287" s="362"/>
      <c r="S287" s="362"/>
      <c r="T287" s="362"/>
      <c r="U287" s="362"/>
      <c r="V287" s="362"/>
      <c r="W287" s="362"/>
      <c r="X287" s="362"/>
      <c r="Y287" s="362"/>
      <c r="Z287" s="362"/>
      <c r="AA287" s="362"/>
      <c r="AB287" s="362"/>
      <c r="AC287" s="362"/>
      <c r="AD287" s="362"/>
      <c r="AE287" s="362"/>
      <c r="AF287" s="362"/>
      <c r="AG287" s="362"/>
      <c r="AH287" s="362"/>
      <c r="AI287" s="362"/>
      <c r="AJ287" s="362"/>
      <c r="AK287" s="362"/>
      <c r="AL287" s="362"/>
    </row>
    <row r="288" spans="2:38" x14ac:dyDescent="0.25">
      <c r="B288" s="362"/>
      <c r="C288" s="362"/>
      <c r="D288" s="362"/>
      <c r="E288" s="362"/>
      <c r="F288" s="362"/>
      <c r="G288" s="362"/>
      <c r="H288" s="362"/>
      <c r="I288" s="362"/>
      <c r="J288" s="362"/>
      <c r="K288" s="362"/>
      <c r="L288" s="362"/>
      <c r="M288" s="362"/>
      <c r="N288" s="362"/>
      <c r="O288" s="362"/>
      <c r="P288" s="362"/>
      <c r="Q288" s="362"/>
      <c r="R288" s="362"/>
      <c r="S288" s="362"/>
      <c r="T288" s="362"/>
      <c r="U288" s="362"/>
      <c r="V288" s="362"/>
      <c r="W288" s="362"/>
      <c r="X288" s="362"/>
      <c r="Y288" s="362"/>
      <c r="Z288" s="362"/>
      <c r="AA288" s="362"/>
      <c r="AB288" s="362"/>
      <c r="AC288" s="362"/>
      <c r="AD288" s="362"/>
      <c r="AE288" s="362"/>
      <c r="AF288" s="362"/>
      <c r="AG288" s="362"/>
      <c r="AH288" s="362"/>
      <c r="AI288" s="362"/>
      <c r="AJ288" s="362"/>
      <c r="AK288" s="362"/>
      <c r="AL288" s="362"/>
    </row>
    <row r="289" spans="2:38" x14ac:dyDescent="0.25">
      <c r="B289" s="362"/>
      <c r="C289" s="362"/>
      <c r="D289" s="362"/>
      <c r="E289" s="362"/>
      <c r="F289" s="362"/>
      <c r="G289" s="362"/>
      <c r="H289" s="362"/>
      <c r="I289" s="362"/>
      <c r="J289" s="362"/>
      <c r="K289" s="362"/>
      <c r="L289" s="362"/>
      <c r="M289" s="362"/>
      <c r="N289" s="362"/>
      <c r="O289" s="362"/>
      <c r="P289" s="362"/>
      <c r="Q289" s="362"/>
      <c r="R289" s="362"/>
      <c r="S289" s="362"/>
      <c r="T289" s="362"/>
      <c r="U289" s="362"/>
      <c r="V289" s="362"/>
      <c r="W289" s="362"/>
      <c r="X289" s="362"/>
      <c r="Y289" s="362"/>
      <c r="Z289" s="362"/>
      <c r="AA289" s="362"/>
      <c r="AB289" s="362"/>
      <c r="AC289" s="362"/>
      <c r="AD289" s="362"/>
      <c r="AE289" s="362"/>
      <c r="AF289" s="362"/>
      <c r="AG289" s="362"/>
      <c r="AH289" s="362"/>
      <c r="AI289" s="362"/>
      <c r="AJ289" s="362"/>
      <c r="AK289" s="362"/>
      <c r="AL289" s="362"/>
    </row>
    <row r="290" spans="2:38" x14ac:dyDescent="0.25">
      <c r="B290" s="362"/>
      <c r="C290" s="362"/>
      <c r="D290" s="362"/>
      <c r="E290" s="362"/>
      <c r="F290" s="362"/>
      <c r="G290" s="362"/>
      <c r="H290" s="362"/>
      <c r="I290" s="362"/>
      <c r="J290" s="362"/>
      <c r="K290" s="362"/>
      <c r="L290" s="362"/>
      <c r="M290" s="362"/>
      <c r="N290" s="362"/>
      <c r="O290" s="362"/>
      <c r="P290" s="362"/>
      <c r="Q290" s="362"/>
      <c r="R290" s="362"/>
      <c r="S290" s="362"/>
      <c r="T290" s="362"/>
      <c r="U290" s="362"/>
      <c r="V290" s="362"/>
      <c r="W290" s="362"/>
      <c r="X290" s="362"/>
      <c r="Y290" s="362"/>
      <c r="Z290" s="362"/>
      <c r="AA290" s="362"/>
      <c r="AB290" s="362"/>
      <c r="AC290" s="362"/>
      <c r="AD290" s="362"/>
      <c r="AE290" s="362"/>
      <c r="AF290" s="362"/>
      <c r="AG290" s="362"/>
      <c r="AH290" s="362"/>
      <c r="AI290" s="362"/>
      <c r="AJ290" s="362"/>
      <c r="AK290" s="362"/>
      <c r="AL290" s="362"/>
    </row>
    <row r="291" spans="2:38" x14ac:dyDescent="0.25">
      <c r="B291" s="362"/>
      <c r="C291" s="362"/>
      <c r="D291" s="362"/>
      <c r="E291" s="362"/>
      <c r="F291" s="362"/>
      <c r="G291" s="362"/>
      <c r="H291" s="362"/>
      <c r="I291" s="362"/>
      <c r="J291" s="362"/>
      <c r="K291" s="362"/>
      <c r="L291" s="362"/>
      <c r="M291" s="362"/>
      <c r="N291" s="362"/>
      <c r="O291" s="362"/>
      <c r="P291" s="362"/>
      <c r="Q291" s="362"/>
      <c r="R291" s="362"/>
      <c r="S291" s="362"/>
      <c r="T291" s="362"/>
      <c r="U291" s="362"/>
      <c r="V291" s="362"/>
      <c r="W291" s="362"/>
      <c r="X291" s="362"/>
      <c r="Y291" s="362"/>
      <c r="Z291" s="362"/>
      <c r="AA291" s="362"/>
      <c r="AB291" s="362"/>
      <c r="AC291" s="362"/>
      <c r="AD291" s="362"/>
      <c r="AE291" s="362"/>
      <c r="AF291" s="362"/>
      <c r="AG291" s="362"/>
      <c r="AH291" s="362"/>
      <c r="AI291" s="362"/>
      <c r="AJ291" s="362"/>
      <c r="AK291" s="362"/>
      <c r="AL291" s="362"/>
    </row>
    <row r="292" spans="2:38" x14ac:dyDescent="0.25">
      <c r="B292" s="362"/>
      <c r="C292" s="362"/>
      <c r="D292" s="362"/>
      <c r="E292" s="362"/>
      <c r="F292" s="362"/>
      <c r="G292" s="362"/>
      <c r="H292" s="362"/>
      <c r="I292" s="362"/>
      <c r="J292" s="362"/>
      <c r="K292" s="362"/>
      <c r="L292" s="362"/>
      <c r="M292" s="362"/>
      <c r="N292" s="362"/>
      <c r="O292" s="362"/>
      <c r="P292" s="362"/>
      <c r="Q292" s="362"/>
      <c r="R292" s="362"/>
      <c r="S292" s="362"/>
      <c r="T292" s="362"/>
      <c r="U292" s="362"/>
      <c r="V292" s="362"/>
      <c r="W292" s="362"/>
      <c r="X292" s="362"/>
      <c r="Y292" s="362"/>
      <c r="Z292" s="362"/>
      <c r="AA292" s="362"/>
      <c r="AB292" s="362"/>
      <c r="AC292" s="362"/>
      <c r="AD292" s="362"/>
      <c r="AE292" s="362"/>
      <c r="AF292" s="362"/>
      <c r="AG292" s="362"/>
      <c r="AH292" s="362"/>
      <c r="AI292" s="362"/>
      <c r="AJ292" s="362"/>
      <c r="AK292" s="362"/>
      <c r="AL292" s="362"/>
    </row>
    <row r="293" spans="2:38" x14ac:dyDescent="0.25">
      <c r="B293" s="362"/>
      <c r="C293" s="362"/>
      <c r="D293" s="362"/>
      <c r="E293" s="362"/>
      <c r="F293" s="362"/>
      <c r="G293" s="362"/>
      <c r="H293" s="362"/>
      <c r="I293" s="362"/>
      <c r="J293" s="362"/>
      <c r="K293" s="362"/>
      <c r="L293" s="362"/>
      <c r="M293" s="362"/>
      <c r="N293" s="362"/>
      <c r="O293" s="362"/>
      <c r="P293" s="362"/>
      <c r="Q293" s="362"/>
      <c r="R293" s="362"/>
      <c r="S293" s="362"/>
      <c r="T293" s="362"/>
      <c r="U293" s="362"/>
      <c r="V293" s="362"/>
      <c r="W293" s="362"/>
      <c r="X293" s="362"/>
      <c r="Y293" s="362"/>
      <c r="Z293" s="362"/>
      <c r="AA293" s="362"/>
      <c r="AB293" s="362"/>
      <c r="AC293" s="362"/>
      <c r="AD293" s="362"/>
      <c r="AE293" s="362"/>
      <c r="AF293" s="362"/>
      <c r="AG293" s="362"/>
      <c r="AH293" s="362"/>
      <c r="AI293" s="362"/>
      <c r="AJ293" s="362"/>
      <c r="AK293" s="362"/>
      <c r="AL293" s="362"/>
    </row>
    <row r="294" spans="2:38" x14ac:dyDescent="0.25">
      <c r="B294" s="362"/>
      <c r="C294" s="362"/>
      <c r="D294" s="362"/>
      <c r="E294" s="362"/>
      <c r="F294" s="362"/>
      <c r="G294" s="362"/>
      <c r="H294" s="362"/>
      <c r="I294" s="362"/>
      <c r="J294" s="362"/>
      <c r="K294" s="362"/>
      <c r="L294" s="362"/>
      <c r="M294" s="362"/>
      <c r="N294" s="362"/>
      <c r="O294" s="362"/>
      <c r="P294" s="362"/>
      <c r="Q294" s="362"/>
      <c r="R294" s="362"/>
      <c r="S294" s="362"/>
      <c r="T294" s="362"/>
      <c r="U294" s="362"/>
      <c r="V294" s="362"/>
      <c r="W294" s="362"/>
      <c r="X294" s="362"/>
      <c r="Y294" s="362"/>
      <c r="Z294" s="362"/>
      <c r="AA294" s="362"/>
      <c r="AB294" s="362"/>
      <c r="AC294" s="362"/>
      <c r="AD294" s="362"/>
      <c r="AE294" s="362"/>
      <c r="AF294" s="362"/>
      <c r="AG294" s="362"/>
      <c r="AH294" s="362"/>
      <c r="AI294" s="362"/>
      <c r="AJ294" s="362"/>
      <c r="AK294" s="362"/>
      <c r="AL294" s="362"/>
    </row>
    <row r="295" spans="2:38" x14ac:dyDescent="0.25">
      <c r="B295" s="362"/>
      <c r="C295" s="362"/>
      <c r="D295" s="362"/>
      <c r="E295" s="362"/>
      <c r="F295" s="362"/>
      <c r="G295" s="362"/>
      <c r="H295" s="362"/>
      <c r="I295" s="362"/>
      <c r="J295" s="362"/>
      <c r="K295" s="362"/>
      <c r="L295" s="362"/>
      <c r="M295" s="362"/>
      <c r="N295" s="362"/>
      <c r="O295" s="362"/>
      <c r="P295" s="362"/>
      <c r="Q295" s="362"/>
      <c r="R295" s="362"/>
      <c r="S295" s="362"/>
      <c r="T295" s="362"/>
      <c r="U295" s="362"/>
      <c r="V295" s="362"/>
      <c r="W295" s="362"/>
      <c r="X295" s="362"/>
      <c r="Y295" s="362"/>
      <c r="Z295" s="362"/>
      <c r="AA295" s="362"/>
      <c r="AB295" s="362"/>
      <c r="AC295" s="362"/>
      <c r="AD295" s="362"/>
      <c r="AE295" s="362"/>
      <c r="AF295" s="362"/>
      <c r="AG295" s="362"/>
      <c r="AH295" s="362"/>
      <c r="AI295" s="362"/>
      <c r="AJ295" s="362"/>
      <c r="AK295" s="362"/>
      <c r="AL295" s="362"/>
    </row>
    <row r="296" spans="2:38" x14ac:dyDescent="0.25">
      <c r="B296" s="362"/>
      <c r="C296" s="362"/>
      <c r="D296" s="362"/>
      <c r="E296" s="362"/>
      <c r="F296" s="362"/>
      <c r="G296" s="362"/>
      <c r="H296" s="362"/>
      <c r="I296" s="362"/>
      <c r="J296" s="362"/>
      <c r="K296" s="362"/>
      <c r="L296" s="362"/>
      <c r="M296" s="362"/>
      <c r="N296" s="362"/>
      <c r="O296" s="362"/>
      <c r="P296" s="362"/>
      <c r="Q296" s="362"/>
      <c r="R296" s="362"/>
      <c r="S296" s="362"/>
      <c r="T296" s="362"/>
      <c r="U296" s="362"/>
      <c r="V296" s="362"/>
      <c r="W296" s="362"/>
      <c r="X296" s="362"/>
      <c r="Y296" s="362"/>
      <c r="Z296" s="362"/>
      <c r="AA296" s="362"/>
      <c r="AB296" s="362"/>
      <c r="AC296" s="362"/>
      <c r="AD296" s="362"/>
      <c r="AE296" s="362"/>
      <c r="AF296" s="362"/>
      <c r="AG296" s="362"/>
      <c r="AH296" s="362"/>
      <c r="AI296" s="362"/>
      <c r="AJ296" s="362"/>
      <c r="AK296" s="362"/>
      <c r="AL296" s="362"/>
    </row>
    <row r="297" spans="2:38" x14ac:dyDescent="0.25">
      <c r="B297" s="362"/>
      <c r="C297" s="362"/>
      <c r="D297" s="362"/>
      <c r="E297" s="362"/>
      <c r="F297" s="362"/>
      <c r="G297" s="362"/>
      <c r="H297" s="362"/>
      <c r="I297" s="362"/>
      <c r="J297" s="362"/>
      <c r="K297" s="362"/>
      <c r="L297" s="362"/>
      <c r="M297" s="362"/>
      <c r="N297" s="362"/>
      <c r="O297" s="362"/>
      <c r="P297" s="362"/>
      <c r="Q297" s="362"/>
      <c r="R297" s="362"/>
      <c r="S297" s="362"/>
      <c r="T297" s="362"/>
      <c r="U297" s="362"/>
      <c r="V297" s="362"/>
      <c r="W297" s="362"/>
      <c r="X297" s="362"/>
      <c r="Y297" s="362"/>
      <c r="Z297" s="362"/>
      <c r="AA297" s="362"/>
      <c r="AB297" s="362"/>
      <c r="AC297" s="362"/>
      <c r="AD297" s="362"/>
      <c r="AE297" s="362"/>
      <c r="AF297" s="362"/>
      <c r="AG297" s="362"/>
      <c r="AH297" s="362"/>
      <c r="AI297" s="362"/>
      <c r="AJ297" s="362"/>
      <c r="AK297" s="362"/>
      <c r="AL297" s="362"/>
    </row>
    <row r="298" spans="2:38" x14ac:dyDescent="0.25">
      <c r="B298" s="362"/>
      <c r="C298" s="362"/>
      <c r="D298" s="362"/>
      <c r="E298" s="362"/>
      <c r="F298" s="362"/>
      <c r="G298" s="362"/>
      <c r="H298" s="362"/>
      <c r="I298" s="362"/>
      <c r="J298" s="362"/>
      <c r="K298" s="362"/>
      <c r="L298" s="362"/>
      <c r="M298" s="362"/>
      <c r="N298" s="362"/>
      <c r="O298" s="362"/>
      <c r="P298" s="362"/>
      <c r="Q298" s="362"/>
      <c r="R298" s="362"/>
      <c r="S298" s="362"/>
      <c r="T298" s="362"/>
      <c r="U298" s="362"/>
      <c r="V298" s="362"/>
      <c r="W298" s="362"/>
      <c r="X298" s="362"/>
      <c r="Y298" s="362"/>
      <c r="Z298" s="362"/>
      <c r="AA298" s="362"/>
      <c r="AB298" s="362"/>
      <c r="AC298" s="362"/>
      <c r="AD298" s="362"/>
      <c r="AE298" s="362"/>
      <c r="AF298" s="362"/>
      <c r="AG298" s="362"/>
      <c r="AH298" s="362"/>
      <c r="AI298" s="362"/>
      <c r="AJ298" s="362"/>
      <c r="AK298" s="362"/>
      <c r="AL298" s="362"/>
    </row>
    <row r="299" spans="2:38" x14ac:dyDescent="0.25">
      <c r="B299" s="362"/>
      <c r="C299" s="362"/>
      <c r="D299" s="362"/>
      <c r="E299" s="362"/>
      <c r="F299" s="362"/>
      <c r="G299" s="362"/>
      <c r="H299" s="362"/>
      <c r="I299" s="362"/>
      <c r="J299" s="362"/>
      <c r="K299" s="362"/>
      <c r="L299" s="362"/>
      <c r="M299" s="362"/>
      <c r="N299" s="362"/>
      <c r="O299" s="362"/>
      <c r="P299" s="362"/>
      <c r="Q299" s="362"/>
      <c r="R299" s="362"/>
      <c r="S299" s="362"/>
      <c r="T299" s="362"/>
      <c r="U299" s="362"/>
      <c r="V299" s="362"/>
      <c r="W299" s="362"/>
      <c r="X299" s="362"/>
      <c r="Y299" s="362"/>
      <c r="Z299" s="362"/>
      <c r="AA299" s="362"/>
      <c r="AB299" s="362"/>
      <c r="AC299" s="362"/>
      <c r="AD299" s="362"/>
      <c r="AE299" s="362"/>
      <c r="AF299" s="362"/>
      <c r="AG299" s="362"/>
      <c r="AH299" s="362"/>
      <c r="AI299" s="362"/>
      <c r="AJ299" s="362"/>
      <c r="AK299" s="362"/>
      <c r="AL299" s="362"/>
    </row>
    <row r="300" spans="2:38" x14ac:dyDescent="0.25">
      <c r="B300" s="362"/>
      <c r="C300" s="362"/>
      <c r="D300" s="362"/>
      <c r="E300" s="362"/>
      <c r="F300" s="362"/>
      <c r="G300" s="362"/>
      <c r="H300" s="362"/>
      <c r="I300" s="362"/>
      <c r="J300" s="362"/>
      <c r="K300" s="362"/>
      <c r="L300" s="362"/>
      <c r="M300" s="362"/>
      <c r="N300" s="362"/>
      <c r="O300" s="362"/>
      <c r="P300" s="362"/>
      <c r="Q300" s="362"/>
      <c r="R300" s="362"/>
      <c r="S300" s="362"/>
      <c r="T300" s="362"/>
      <c r="U300" s="362"/>
      <c r="V300" s="362"/>
      <c r="W300" s="362"/>
      <c r="X300" s="362"/>
      <c r="Y300" s="362"/>
      <c r="Z300" s="362"/>
      <c r="AA300" s="362"/>
      <c r="AB300" s="362"/>
      <c r="AC300" s="362"/>
      <c r="AD300" s="362"/>
      <c r="AE300" s="362"/>
      <c r="AF300" s="362"/>
      <c r="AG300" s="362"/>
      <c r="AH300" s="362"/>
      <c r="AI300" s="362"/>
      <c r="AJ300" s="362"/>
      <c r="AK300" s="362"/>
      <c r="AL300" s="362"/>
    </row>
    <row r="301" spans="2:38" x14ac:dyDescent="0.25">
      <c r="B301" s="362"/>
      <c r="C301" s="362"/>
      <c r="D301" s="362"/>
      <c r="E301" s="362"/>
      <c r="F301" s="362"/>
      <c r="G301" s="362"/>
      <c r="H301" s="362"/>
      <c r="I301" s="362"/>
      <c r="J301" s="362"/>
      <c r="K301" s="362"/>
      <c r="L301" s="362"/>
      <c r="M301" s="362"/>
      <c r="N301" s="362"/>
      <c r="O301" s="362"/>
      <c r="P301" s="362"/>
      <c r="Q301" s="362"/>
      <c r="R301" s="362"/>
      <c r="S301" s="362"/>
      <c r="T301" s="362"/>
      <c r="U301" s="362"/>
      <c r="V301" s="362"/>
      <c r="W301" s="362"/>
      <c r="X301" s="362"/>
      <c r="Y301" s="362"/>
      <c r="Z301" s="362"/>
      <c r="AA301" s="362"/>
      <c r="AB301" s="362"/>
      <c r="AC301" s="362"/>
      <c r="AD301" s="362"/>
      <c r="AE301" s="362"/>
      <c r="AF301" s="362"/>
      <c r="AG301" s="362"/>
      <c r="AH301" s="362"/>
      <c r="AI301" s="362"/>
      <c r="AJ301" s="362"/>
      <c r="AK301" s="362"/>
      <c r="AL301" s="362"/>
    </row>
    <row r="302" spans="2:38" x14ac:dyDescent="0.25">
      <c r="B302" s="362"/>
      <c r="C302" s="362"/>
      <c r="D302" s="362"/>
      <c r="E302" s="362"/>
      <c r="F302" s="362"/>
      <c r="G302" s="362"/>
      <c r="H302" s="362"/>
      <c r="I302" s="362"/>
      <c r="J302" s="362"/>
      <c r="K302" s="362"/>
      <c r="L302" s="362"/>
      <c r="M302" s="362"/>
      <c r="N302" s="362"/>
      <c r="O302" s="362"/>
      <c r="P302" s="362"/>
      <c r="Q302" s="362"/>
      <c r="R302" s="362"/>
      <c r="S302" s="362"/>
      <c r="T302" s="362"/>
      <c r="U302" s="362"/>
      <c r="V302" s="362"/>
      <c r="W302" s="362"/>
      <c r="X302" s="362"/>
      <c r="Y302" s="362"/>
      <c r="Z302" s="362"/>
      <c r="AA302" s="362"/>
      <c r="AB302" s="362"/>
      <c r="AC302" s="362"/>
      <c r="AD302" s="362"/>
      <c r="AE302" s="362"/>
      <c r="AF302" s="362"/>
      <c r="AG302" s="362"/>
      <c r="AH302" s="362"/>
      <c r="AI302" s="362"/>
      <c r="AJ302" s="362"/>
      <c r="AK302" s="362"/>
      <c r="AL302" s="362"/>
    </row>
    <row r="303" spans="2:38" x14ac:dyDescent="0.25">
      <c r="B303" s="362"/>
      <c r="C303" s="362"/>
      <c r="D303" s="362"/>
      <c r="E303" s="362"/>
      <c r="F303" s="362"/>
      <c r="G303" s="362"/>
      <c r="H303" s="362"/>
      <c r="I303" s="362"/>
      <c r="J303" s="362"/>
      <c r="K303" s="362"/>
      <c r="L303" s="362"/>
      <c r="M303" s="362"/>
      <c r="N303" s="362"/>
      <c r="O303" s="362"/>
      <c r="P303" s="362"/>
      <c r="Q303" s="362"/>
      <c r="R303" s="362"/>
      <c r="S303" s="362"/>
      <c r="T303" s="362"/>
      <c r="U303" s="362"/>
      <c r="V303" s="362"/>
      <c r="W303" s="362"/>
      <c r="X303" s="362"/>
      <c r="Y303" s="362"/>
      <c r="Z303" s="362"/>
      <c r="AA303" s="362"/>
      <c r="AB303" s="362"/>
      <c r="AC303" s="362"/>
      <c r="AD303" s="362"/>
      <c r="AE303" s="362"/>
      <c r="AF303" s="362"/>
      <c r="AG303" s="362"/>
      <c r="AH303" s="362"/>
      <c r="AI303" s="362"/>
      <c r="AJ303" s="362"/>
      <c r="AK303" s="362"/>
      <c r="AL303" s="362"/>
    </row>
    <row r="304" spans="2:38" x14ac:dyDescent="0.25">
      <c r="B304" s="362"/>
      <c r="C304" s="362"/>
      <c r="D304" s="362"/>
      <c r="E304" s="362"/>
      <c r="F304" s="362"/>
      <c r="G304" s="362"/>
      <c r="H304" s="362"/>
      <c r="I304" s="362"/>
      <c r="J304" s="362"/>
      <c r="K304" s="362"/>
      <c r="L304" s="362"/>
      <c r="M304" s="362"/>
      <c r="N304" s="362"/>
      <c r="O304" s="362"/>
      <c r="P304" s="362"/>
      <c r="Q304" s="362"/>
      <c r="R304" s="362"/>
      <c r="S304" s="362"/>
      <c r="T304" s="362"/>
      <c r="U304" s="362"/>
      <c r="V304" s="362"/>
      <c r="W304" s="362"/>
      <c r="X304" s="362"/>
      <c r="Y304" s="362"/>
      <c r="Z304" s="362"/>
      <c r="AA304" s="362"/>
      <c r="AB304" s="362"/>
      <c r="AC304" s="362"/>
      <c r="AD304" s="362"/>
      <c r="AE304" s="362"/>
      <c r="AF304" s="362"/>
      <c r="AG304" s="362"/>
      <c r="AH304" s="362"/>
      <c r="AI304" s="362"/>
      <c r="AJ304" s="362"/>
      <c r="AK304" s="362"/>
      <c r="AL304" s="362"/>
    </row>
    <row r="305" spans="2:38" x14ac:dyDescent="0.25">
      <c r="B305" s="362"/>
      <c r="C305" s="362"/>
      <c r="D305" s="362"/>
      <c r="E305" s="362"/>
      <c r="F305" s="362"/>
      <c r="G305" s="362"/>
      <c r="H305" s="362"/>
      <c r="I305" s="362"/>
      <c r="J305" s="362"/>
      <c r="K305" s="362"/>
      <c r="L305" s="362"/>
      <c r="M305" s="362"/>
      <c r="N305" s="362"/>
      <c r="O305" s="362"/>
      <c r="P305" s="362"/>
      <c r="Q305" s="362"/>
      <c r="R305" s="362"/>
      <c r="S305" s="362"/>
      <c r="T305" s="362"/>
      <c r="U305" s="362"/>
      <c r="V305" s="362"/>
      <c r="W305" s="362"/>
      <c r="X305" s="362"/>
      <c r="Y305" s="362"/>
      <c r="Z305" s="362"/>
      <c r="AA305" s="362"/>
      <c r="AB305" s="362"/>
      <c r="AC305" s="362"/>
      <c r="AD305" s="362"/>
      <c r="AE305" s="362"/>
      <c r="AF305" s="362"/>
      <c r="AG305" s="362"/>
      <c r="AH305" s="362"/>
      <c r="AI305" s="362"/>
      <c r="AJ305" s="362"/>
      <c r="AK305" s="362"/>
      <c r="AL305" s="362"/>
    </row>
    <row r="306" spans="2:38" x14ac:dyDescent="0.25">
      <c r="B306" s="362"/>
      <c r="C306" s="362"/>
      <c r="D306" s="362"/>
      <c r="E306" s="362"/>
      <c r="F306" s="362"/>
      <c r="G306" s="362"/>
      <c r="H306" s="362"/>
      <c r="I306" s="362"/>
      <c r="J306" s="362"/>
      <c r="K306" s="362"/>
      <c r="L306" s="362"/>
      <c r="M306" s="362"/>
      <c r="N306" s="362"/>
      <c r="O306" s="362"/>
      <c r="P306" s="362"/>
      <c r="Q306" s="362"/>
      <c r="R306" s="362"/>
      <c r="S306" s="362"/>
      <c r="T306" s="362"/>
      <c r="U306" s="362"/>
      <c r="V306" s="362"/>
      <c r="W306" s="362"/>
      <c r="X306" s="362"/>
      <c r="Y306" s="362"/>
      <c r="Z306" s="362"/>
      <c r="AA306" s="362"/>
      <c r="AB306" s="362"/>
      <c r="AC306" s="362"/>
      <c r="AD306" s="362"/>
      <c r="AE306" s="362"/>
      <c r="AF306" s="362"/>
      <c r="AG306" s="362"/>
      <c r="AH306" s="362"/>
      <c r="AI306" s="362"/>
      <c r="AJ306" s="362"/>
      <c r="AK306" s="362"/>
      <c r="AL306" s="362"/>
    </row>
    <row r="307" spans="2:38" x14ac:dyDescent="0.25">
      <c r="B307" s="362"/>
      <c r="C307" s="362"/>
      <c r="D307" s="362"/>
      <c r="E307" s="362"/>
      <c r="F307" s="362"/>
      <c r="G307" s="362"/>
      <c r="H307" s="362"/>
      <c r="I307" s="362"/>
      <c r="J307" s="362"/>
      <c r="K307" s="362"/>
      <c r="L307" s="362"/>
      <c r="M307" s="362"/>
      <c r="N307" s="362"/>
      <c r="O307" s="362"/>
      <c r="P307" s="362"/>
      <c r="Q307" s="362"/>
      <c r="R307" s="362"/>
      <c r="S307" s="362"/>
      <c r="T307" s="362"/>
      <c r="U307" s="362"/>
      <c r="V307" s="362"/>
      <c r="W307" s="362"/>
      <c r="X307" s="362"/>
      <c r="Y307" s="362"/>
      <c r="Z307" s="362"/>
      <c r="AA307" s="362"/>
      <c r="AB307" s="362"/>
      <c r="AC307" s="362"/>
      <c r="AD307" s="362"/>
      <c r="AE307" s="362"/>
      <c r="AF307" s="362"/>
      <c r="AG307" s="362"/>
      <c r="AH307" s="362"/>
      <c r="AI307" s="362"/>
      <c r="AJ307" s="362"/>
      <c r="AK307" s="362"/>
      <c r="AL307" s="362"/>
    </row>
    <row r="308" spans="2:38" x14ac:dyDescent="0.25">
      <c r="B308" s="362"/>
      <c r="C308" s="362"/>
      <c r="D308" s="362"/>
      <c r="E308" s="362"/>
      <c r="F308" s="362"/>
      <c r="G308" s="362"/>
      <c r="H308" s="362"/>
      <c r="I308" s="362"/>
      <c r="J308" s="362"/>
      <c r="K308" s="362"/>
      <c r="L308" s="362"/>
      <c r="M308" s="362"/>
      <c r="N308" s="362"/>
      <c r="O308" s="362"/>
      <c r="P308" s="362"/>
      <c r="Q308" s="362"/>
      <c r="R308" s="362"/>
      <c r="S308" s="362"/>
      <c r="T308" s="362"/>
      <c r="U308" s="362"/>
      <c r="V308" s="362"/>
      <c r="W308" s="362"/>
      <c r="X308" s="362"/>
      <c r="Y308" s="362"/>
      <c r="Z308" s="362"/>
      <c r="AA308" s="362"/>
      <c r="AB308" s="362"/>
      <c r="AC308" s="362"/>
      <c r="AD308" s="362"/>
      <c r="AE308" s="362"/>
      <c r="AF308" s="362"/>
      <c r="AG308" s="362"/>
      <c r="AH308" s="362"/>
      <c r="AI308" s="362"/>
      <c r="AJ308" s="362"/>
      <c r="AK308" s="362"/>
      <c r="AL308" s="362"/>
    </row>
    <row r="309" spans="2:38" x14ac:dyDescent="0.25">
      <c r="B309" s="362"/>
      <c r="C309" s="362"/>
      <c r="D309" s="362"/>
      <c r="E309" s="362"/>
      <c r="F309" s="362"/>
      <c r="G309" s="362"/>
      <c r="H309" s="362"/>
      <c r="I309" s="362"/>
      <c r="J309" s="362"/>
      <c r="K309" s="362"/>
      <c r="L309" s="362"/>
      <c r="M309" s="362"/>
      <c r="N309" s="362"/>
      <c r="O309" s="362"/>
      <c r="P309" s="362"/>
      <c r="Q309" s="362"/>
      <c r="R309" s="362"/>
      <c r="S309" s="362"/>
      <c r="T309" s="362"/>
      <c r="U309" s="362"/>
      <c r="V309" s="362"/>
      <c r="W309" s="362"/>
      <c r="X309" s="362"/>
      <c r="Y309" s="362"/>
      <c r="Z309" s="362"/>
      <c r="AA309" s="362"/>
      <c r="AB309" s="362"/>
      <c r="AC309" s="362"/>
      <c r="AD309" s="362"/>
      <c r="AE309" s="362"/>
      <c r="AF309" s="362"/>
      <c r="AG309" s="362"/>
      <c r="AH309" s="362"/>
      <c r="AI309" s="362"/>
      <c r="AJ309" s="362"/>
      <c r="AK309" s="362"/>
      <c r="AL309" s="362"/>
    </row>
    <row r="310" spans="2:38" x14ac:dyDescent="0.25">
      <c r="B310" s="362"/>
      <c r="C310" s="362"/>
      <c r="D310" s="362"/>
      <c r="E310" s="362"/>
      <c r="F310" s="362"/>
      <c r="G310" s="362"/>
      <c r="H310" s="362"/>
      <c r="I310" s="362"/>
      <c r="J310" s="362"/>
      <c r="K310" s="362"/>
      <c r="L310" s="362"/>
      <c r="M310" s="362"/>
      <c r="N310" s="362"/>
      <c r="O310" s="362"/>
      <c r="P310" s="362"/>
      <c r="Q310" s="362"/>
      <c r="R310" s="362"/>
      <c r="S310" s="362"/>
      <c r="T310" s="362"/>
      <c r="U310" s="362"/>
      <c r="V310" s="362"/>
      <c r="W310" s="362"/>
      <c r="X310" s="362"/>
      <c r="Y310" s="362"/>
      <c r="Z310" s="362"/>
      <c r="AA310" s="362"/>
      <c r="AB310" s="362"/>
      <c r="AC310" s="362"/>
      <c r="AD310" s="362"/>
      <c r="AE310" s="362"/>
      <c r="AF310" s="362"/>
      <c r="AG310" s="362"/>
      <c r="AH310" s="362"/>
      <c r="AI310" s="362"/>
      <c r="AJ310" s="362"/>
      <c r="AK310" s="362"/>
      <c r="AL310" s="362"/>
    </row>
    <row r="311" spans="2:38" x14ac:dyDescent="0.25">
      <c r="B311" s="362"/>
      <c r="C311" s="362"/>
      <c r="D311" s="362"/>
      <c r="E311" s="362"/>
      <c r="F311" s="362"/>
      <c r="G311" s="362"/>
      <c r="H311" s="362"/>
      <c r="I311" s="362"/>
      <c r="J311" s="362"/>
      <c r="K311" s="362"/>
      <c r="L311" s="362"/>
      <c r="M311" s="362"/>
      <c r="N311" s="362"/>
      <c r="O311" s="362"/>
      <c r="P311" s="362"/>
      <c r="Q311" s="362"/>
      <c r="R311" s="362"/>
      <c r="S311" s="362"/>
      <c r="T311" s="362"/>
      <c r="U311" s="362"/>
      <c r="V311" s="362"/>
      <c r="W311" s="362"/>
      <c r="X311" s="362"/>
      <c r="Y311" s="362"/>
      <c r="Z311" s="362"/>
      <c r="AA311" s="362"/>
      <c r="AB311" s="362"/>
      <c r="AC311" s="362"/>
      <c r="AD311" s="362"/>
      <c r="AE311" s="362"/>
      <c r="AF311" s="362"/>
      <c r="AG311" s="362"/>
      <c r="AH311" s="362"/>
      <c r="AI311" s="362"/>
      <c r="AJ311" s="362"/>
      <c r="AK311" s="362"/>
      <c r="AL311" s="362"/>
    </row>
    <row r="312" spans="2:38" x14ac:dyDescent="0.25">
      <c r="B312" s="362"/>
      <c r="C312" s="362"/>
      <c r="D312" s="362"/>
      <c r="E312" s="362"/>
      <c r="F312" s="362"/>
      <c r="G312" s="362"/>
      <c r="H312" s="362"/>
      <c r="I312" s="362"/>
      <c r="J312" s="362"/>
      <c r="K312" s="362"/>
      <c r="L312" s="362"/>
      <c r="M312" s="362"/>
      <c r="N312" s="362"/>
      <c r="O312" s="362"/>
      <c r="P312" s="362"/>
      <c r="Q312" s="362"/>
      <c r="R312" s="362"/>
      <c r="S312" s="362"/>
      <c r="T312" s="362"/>
      <c r="U312" s="362"/>
      <c r="V312" s="362"/>
      <c r="W312" s="362"/>
      <c r="X312" s="362"/>
      <c r="Y312" s="362"/>
      <c r="Z312" s="362"/>
      <c r="AA312" s="362"/>
      <c r="AB312" s="362"/>
      <c r="AC312" s="362"/>
      <c r="AD312" s="362"/>
      <c r="AE312" s="362"/>
      <c r="AF312" s="362"/>
      <c r="AG312" s="362"/>
      <c r="AH312" s="362"/>
      <c r="AI312" s="362"/>
      <c r="AJ312" s="362"/>
      <c r="AK312" s="362"/>
      <c r="AL312" s="362"/>
    </row>
    <row r="313" spans="2:38" x14ac:dyDescent="0.25">
      <c r="B313" s="362"/>
      <c r="C313" s="362"/>
      <c r="D313" s="362"/>
      <c r="E313" s="362"/>
      <c r="F313" s="362"/>
      <c r="G313" s="362"/>
      <c r="H313" s="362"/>
      <c r="I313" s="362"/>
      <c r="J313" s="362"/>
      <c r="K313" s="362"/>
      <c r="L313" s="362"/>
      <c r="M313" s="362"/>
      <c r="N313" s="362"/>
      <c r="O313" s="362"/>
      <c r="P313" s="362"/>
      <c r="Q313" s="362"/>
      <c r="R313" s="362"/>
      <c r="S313" s="362"/>
      <c r="T313" s="362"/>
      <c r="U313" s="362"/>
      <c r="V313" s="362"/>
      <c r="W313" s="362"/>
      <c r="X313" s="362"/>
      <c r="Y313" s="362"/>
      <c r="Z313" s="362"/>
      <c r="AA313" s="362"/>
      <c r="AB313" s="362"/>
      <c r="AC313" s="362"/>
      <c r="AD313" s="362"/>
      <c r="AE313" s="362"/>
      <c r="AF313" s="362"/>
      <c r="AG313" s="362"/>
      <c r="AH313" s="362"/>
      <c r="AI313" s="362"/>
      <c r="AJ313" s="362"/>
      <c r="AK313" s="362"/>
      <c r="AL313" s="362"/>
    </row>
    <row r="314" spans="2:38" x14ac:dyDescent="0.25">
      <c r="B314" s="362"/>
      <c r="C314" s="362"/>
      <c r="D314" s="362"/>
      <c r="E314" s="362"/>
      <c r="F314" s="362"/>
      <c r="G314" s="362"/>
      <c r="H314" s="362"/>
      <c r="I314" s="362"/>
      <c r="J314" s="362"/>
      <c r="K314" s="362"/>
      <c r="L314" s="362"/>
      <c r="M314" s="362"/>
      <c r="N314" s="362"/>
      <c r="O314" s="362"/>
      <c r="P314" s="362"/>
      <c r="Q314" s="362"/>
      <c r="R314" s="362"/>
      <c r="S314" s="362"/>
      <c r="T314" s="362"/>
      <c r="U314" s="362"/>
      <c r="V314" s="362"/>
      <c r="W314" s="362"/>
      <c r="X314" s="362"/>
      <c r="Y314" s="362"/>
      <c r="Z314" s="362"/>
      <c r="AA314" s="362"/>
      <c r="AB314" s="362"/>
      <c r="AC314" s="362"/>
      <c r="AD314" s="362"/>
      <c r="AE314" s="362"/>
      <c r="AF314" s="362"/>
      <c r="AG314" s="362"/>
      <c r="AH314" s="362"/>
      <c r="AI314" s="362"/>
      <c r="AJ314" s="362"/>
      <c r="AK314" s="362"/>
      <c r="AL314" s="362"/>
    </row>
    <row r="315" spans="2:38" x14ac:dyDescent="0.25">
      <c r="B315" s="362"/>
      <c r="C315" s="362"/>
      <c r="D315" s="362"/>
      <c r="E315" s="362"/>
      <c r="F315" s="362"/>
      <c r="G315" s="362"/>
      <c r="H315" s="362"/>
      <c r="I315" s="362"/>
      <c r="J315" s="362"/>
      <c r="K315" s="362"/>
      <c r="L315" s="362"/>
      <c r="M315" s="362"/>
      <c r="N315" s="362"/>
      <c r="O315" s="362"/>
      <c r="P315" s="362"/>
      <c r="Q315" s="362"/>
      <c r="R315" s="362"/>
      <c r="S315" s="362"/>
      <c r="T315" s="362"/>
      <c r="U315" s="362"/>
      <c r="V315" s="362"/>
      <c r="W315" s="362"/>
      <c r="X315" s="362"/>
      <c r="Y315" s="362"/>
      <c r="Z315" s="362"/>
      <c r="AA315" s="362"/>
      <c r="AB315" s="362"/>
      <c r="AC315" s="362"/>
      <c r="AD315" s="362"/>
      <c r="AE315" s="362"/>
      <c r="AF315" s="362"/>
      <c r="AG315" s="362"/>
      <c r="AH315" s="362"/>
      <c r="AI315" s="362"/>
      <c r="AJ315" s="362"/>
      <c r="AK315" s="362"/>
      <c r="AL315" s="362"/>
    </row>
    <row r="316" spans="2:38" x14ac:dyDescent="0.25">
      <c r="B316" s="362"/>
      <c r="C316" s="362"/>
      <c r="D316" s="362"/>
      <c r="E316" s="362"/>
      <c r="F316" s="362"/>
      <c r="G316" s="362"/>
      <c r="H316" s="362"/>
      <c r="I316" s="362"/>
      <c r="J316" s="362"/>
      <c r="K316" s="362"/>
      <c r="L316" s="362"/>
      <c r="M316" s="362"/>
      <c r="N316" s="362"/>
      <c r="O316" s="362"/>
      <c r="P316" s="362"/>
      <c r="Q316" s="362"/>
      <c r="R316" s="362"/>
      <c r="S316" s="362"/>
      <c r="T316" s="362"/>
      <c r="U316" s="362"/>
      <c r="V316" s="362"/>
      <c r="W316" s="362"/>
      <c r="X316" s="362"/>
      <c r="Y316" s="362"/>
      <c r="Z316" s="362"/>
      <c r="AA316" s="362"/>
      <c r="AB316" s="362"/>
      <c r="AC316" s="362"/>
      <c r="AD316" s="362"/>
      <c r="AE316" s="362"/>
      <c r="AF316" s="362"/>
      <c r="AG316" s="362"/>
      <c r="AH316" s="362"/>
      <c r="AI316" s="362"/>
      <c r="AJ316" s="362"/>
      <c r="AK316" s="362"/>
      <c r="AL316" s="362"/>
    </row>
    <row r="317" spans="2:38" x14ac:dyDescent="0.25">
      <c r="B317" s="362"/>
      <c r="C317" s="362"/>
      <c r="D317" s="362"/>
      <c r="E317" s="362"/>
      <c r="F317" s="362"/>
      <c r="G317" s="362"/>
      <c r="H317" s="362"/>
      <c r="I317" s="362"/>
      <c r="J317" s="362"/>
      <c r="K317" s="362"/>
      <c r="L317" s="362"/>
      <c r="M317" s="362"/>
      <c r="N317" s="362"/>
      <c r="O317" s="362"/>
      <c r="P317" s="362"/>
      <c r="Q317" s="362"/>
      <c r="R317" s="362"/>
      <c r="S317" s="362"/>
      <c r="T317" s="362"/>
      <c r="U317" s="362"/>
      <c r="V317" s="362"/>
      <c r="W317" s="362"/>
      <c r="X317" s="362"/>
      <c r="Y317" s="362"/>
      <c r="Z317" s="362"/>
      <c r="AA317" s="362"/>
      <c r="AB317" s="362"/>
      <c r="AC317" s="362"/>
      <c r="AD317" s="362"/>
      <c r="AE317" s="362"/>
      <c r="AF317" s="362"/>
      <c r="AG317" s="362"/>
      <c r="AH317" s="362"/>
      <c r="AI317" s="362"/>
      <c r="AJ317" s="362"/>
      <c r="AK317" s="362"/>
      <c r="AL317" s="362"/>
    </row>
    <row r="318" spans="2:38" x14ac:dyDescent="0.25">
      <c r="B318" s="362"/>
      <c r="C318" s="362"/>
      <c r="D318" s="362"/>
      <c r="E318" s="362"/>
      <c r="F318" s="362"/>
      <c r="G318" s="362"/>
      <c r="H318" s="362"/>
      <c r="I318" s="362"/>
      <c r="J318" s="362"/>
      <c r="K318" s="362"/>
      <c r="L318" s="362"/>
      <c r="M318" s="362"/>
      <c r="N318" s="362"/>
      <c r="O318" s="362"/>
      <c r="P318" s="362"/>
      <c r="Q318" s="362"/>
      <c r="R318" s="362"/>
      <c r="S318" s="362"/>
      <c r="T318" s="362"/>
      <c r="U318" s="362"/>
      <c r="V318" s="362"/>
      <c r="W318" s="362"/>
      <c r="X318" s="362"/>
      <c r="Y318" s="362"/>
      <c r="Z318" s="362"/>
      <c r="AA318" s="362"/>
      <c r="AB318" s="362"/>
      <c r="AC318" s="362"/>
      <c r="AD318" s="362"/>
      <c r="AE318" s="362"/>
      <c r="AF318" s="362"/>
      <c r="AG318" s="362"/>
      <c r="AH318" s="362"/>
      <c r="AI318" s="362"/>
      <c r="AJ318" s="362"/>
      <c r="AK318" s="362"/>
      <c r="AL318" s="362"/>
    </row>
    <row r="319" spans="2:38" x14ac:dyDescent="0.25">
      <c r="B319" s="362"/>
      <c r="C319" s="362"/>
      <c r="D319" s="362"/>
      <c r="E319" s="362"/>
      <c r="F319" s="362"/>
      <c r="G319" s="362"/>
      <c r="H319" s="362"/>
      <c r="I319" s="362"/>
      <c r="J319" s="362"/>
      <c r="K319" s="362"/>
      <c r="L319" s="362"/>
      <c r="M319" s="362"/>
      <c r="N319" s="362"/>
      <c r="O319" s="362"/>
      <c r="P319" s="362"/>
      <c r="Q319" s="362"/>
      <c r="R319" s="362"/>
      <c r="S319" s="362"/>
      <c r="T319" s="362"/>
      <c r="U319" s="362"/>
      <c r="V319" s="362"/>
      <c r="W319" s="362"/>
      <c r="X319" s="362"/>
      <c r="Y319" s="362"/>
      <c r="Z319" s="362"/>
      <c r="AA319" s="362"/>
      <c r="AB319" s="362"/>
      <c r="AC319" s="362"/>
      <c r="AD319" s="362"/>
      <c r="AE319" s="362"/>
      <c r="AF319" s="362"/>
      <c r="AG319" s="362"/>
      <c r="AH319" s="362"/>
      <c r="AI319" s="362"/>
      <c r="AJ319" s="362"/>
      <c r="AK319" s="362"/>
      <c r="AL319" s="362"/>
    </row>
    <row r="320" spans="2:38" x14ac:dyDescent="0.25">
      <c r="B320" s="362"/>
      <c r="C320" s="362"/>
      <c r="D320" s="362"/>
      <c r="E320" s="362"/>
      <c r="F320" s="362"/>
      <c r="G320" s="362"/>
      <c r="H320" s="362"/>
      <c r="I320" s="362"/>
      <c r="J320" s="362"/>
      <c r="K320" s="362"/>
      <c r="L320" s="362"/>
      <c r="M320" s="362"/>
      <c r="N320" s="362"/>
      <c r="O320" s="362"/>
      <c r="P320" s="362"/>
      <c r="Q320" s="362"/>
      <c r="R320" s="362"/>
      <c r="S320" s="362"/>
      <c r="T320" s="362"/>
      <c r="U320" s="362"/>
      <c r="V320" s="362"/>
      <c r="W320" s="362"/>
      <c r="X320" s="362"/>
      <c r="Y320" s="362"/>
      <c r="Z320" s="362"/>
      <c r="AA320" s="362"/>
      <c r="AB320" s="362"/>
      <c r="AC320" s="362"/>
      <c r="AD320" s="362"/>
      <c r="AE320" s="362"/>
      <c r="AF320" s="362"/>
      <c r="AG320" s="362"/>
      <c r="AH320" s="362"/>
      <c r="AI320" s="362"/>
      <c r="AJ320" s="362"/>
      <c r="AK320" s="362"/>
      <c r="AL320" s="362"/>
    </row>
    <row r="321" spans="2:38" x14ac:dyDescent="0.25">
      <c r="B321" s="362"/>
      <c r="C321" s="362"/>
      <c r="D321" s="362"/>
      <c r="E321" s="362"/>
      <c r="F321" s="362"/>
      <c r="G321" s="362"/>
      <c r="H321" s="362"/>
      <c r="I321" s="362"/>
      <c r="J321" s="362"/>
      <c r="K321" s="362"/>
      <c r="L321" s="362"/>
      <c r="M321" s="362"/>
      <c r="N321" s="362"/>
      <c r="O321" s="362"/>
      <c r="P321" s="362"/>
      <c r="Q321" s="362"/>
      <c r="R321" s="362"/>
      <c r="S321" s="362"/>
      <c r="T321" s="362"/>
      <c r="U321" s="362"/>
      <c r="V321" s="362"/>
      <c r="W321" s="362"/>
      <c r="X321" s="362"/>
      <c r="Y321" s="362"/>
      <c r="Z321" s="362"/>
      <c r="AA321" s="362"/>
      <c r="AB321" s="362"/>
      <c r="AC321" s="362"/>
      <c r="AD321" s="362"/>
      <c r="AE321" s="362"/>
      <c r="AF321" s="362"/>
      <c r="AG321" s="362"/>
      <c r="AH321" s="362"/>
      <c r="AI321" s="362"/>
      <c r="AJ321" s="362"/>
      <c r="AK321" s="362"/>
      <c r="AL321" s="362"/>
    </row>
    <row r="322" spans="2:38" x14ac:dyDescent="0.25">
      <c r="B322" s="362"/>
      <c r="C322" s="362"/>
      <c r="D322" s="362"/>
      <c r="E322" s="362"/>
      <c r="F322" s="362"/>
      <c r="G322" s="362"/>
      <c r="H322" s="362"/>
      <c r="I322" s="362"/>
      <c r="J322" s="362"/>
      <c r="K322" s="362"/>
      <c r="L322" s="362"/>
      <c r="M322" s="362"/>
      <c r="N322" s="362"/>
      <c r="O322" s="362"/>
      <c r="P322" s="362"/>
      <c r="Q322" s="362"/>
      <c r="R322" s="362"/>
      <c r="S322" s="362"/>
      <c r="T322" s="362"/>
      <c r="U322" s="362"/>
      <c r="V322" s="362"/>
      <c r="W322" s="362"/>
      <c r="X322" s="362"/>
      <c r="Y322" s="362"/>
      <c r="Z322" s="362"/>
      <c r="AA322" s="362"/>
      <c r="AB322" s="362"/>
      <c r="AC322" s="362"/>
      <c r="AD322" s="362"/>
      <c r="AE322" s="362"/>
      <c r="AF322" s="362"/>
      <c r="AG322" s="362"/>
      <c r="AH322" s="362"/>
      <c r="AI322" s="362"/>
      <c r="AJ322" s="362"/>
      <c r="AK322" s="362"/>
      <c r="AL322" s="362"/>
    </row>
    <row r="323" spans="2:38" x14ac:dyDescent="0.25">
      <c r="B323" s="362"/>
      <c r="C323" s="362"/>
      <c r="D323" s="362"/>
      <c r="E323" s="362"/>
      <c r="F323" s="362"/>
      <c r="G323" s="362"/>
      <c r="H323" s="362"/>
      <c r="I323" s="362"/>
      <c r="J323" s="362"/>
      <c r="K323" s="362"/>
      <c r="L323" s="362"/>
      <c r="M323" s="362"/>
      <c r="N323" s="362"/>
      <c r="O323" s="362"/>
      <c r="P323" s="362"/>
      <c r="Q323" s="362"/>
      <c r="R323" s="362"/>
      <c r="S323" s="362"/>
      <c r="T323" s="362"/>
      <c r="U323" s="362"/>
      <c r="V323" s="362"/>
      <c r="W323" s="362"/>
      <c r="X323" s="362"/>
      <c r="Y323" s="362"/>
      <c r="Z323" s="362"/>
      <c r="AA323" s="362"/>
      <c r="AB323" s="362"/>
      <c r="AC323" s="362"/>
      <c r="AD323" s="362"/>
      <c r="AE323" s="362"/>
      <c r="AF323" s="362"/>
      <c r="AG323" s="362"/>
      <c r="AH323" s="362"/>
      <c r="AI323" s="362"/>
      <c r="AJ323" s="362"/>
      <c r="AK323" s="362"/>
      <c r="AL323" s="362"/>
    </row>
    <row r="324" spans="2:38" x14ac:dyDescent="0.25">
      <c r="B324" s="362"/>
      <c r="C324" s="362"/>
      <c r="D324" s="362"/>
      <c r="E324" s="362"/>
      <c r="F324" s="362"/>
      <c r="G324" s="362"/>
      <c r="H324" s="362"/>
      <c r="I324" s="362"/>
      <c r="J324" s="362"/>
      <c r="K324" s="362"/>
      <c r="L324" s="362"/>
      <c r="M324" s="362"/>
      <c r="N324" s="362"/>
      <c r="O324" s="362"/>
      <c r="P324" s="362"/>
      <c r="Q324" s="362"/>
      <c r="R324" s="362"/>
      <c r="S324" s="362"/>
      <c r="T324" s="362"/>
      <c r="U324" s="362"/>
      <c r="V324" s="362"/>
      <c r="W324" s="362"/>
      <c r="X324" s="362"/>
      <c r="Y324" s="362"/>
      <c r="Z324" s="362"/>
      <c r="AA324" s="362"/>
      <c r="AB324" s="362"/>
      <c r="AC324" s="362"/>
      <c r="AD324" s="362"/>
      <c r="AE324" s="362"/>
      <c r="AF324" s="362"/>
      <c r="AG324" s="362"/>
      <c r="AH324" s="362"/>
      <c r="AI324" s="362"/>
      <c r="AJ324" s="362"/>
      <c r="AK324" s="362"/>
      <c r="AL324" s="362"/>
    </row>
    <row r="325" spans="2:38" x14ac:dyDescent="0.25">
      <c r="B325" s="362"/>
      <c r="C325" s="362"/>
      <c r="D325" s="362"/>
      <c r="E325" s="362"/>
      <c r="F325" s="362"/>
      <c r="G325" s="362"/>
      <c r="H325" s="362"/>
      <c r="I325" s="362"/>
      <c r="J325" s="362"/>
      <c r="K325" s="362"/>
      <c r="L325" s="362"/>
      <c r="M325" s="362"/>
      <c r="N325" s="362"/>
      <c r="O325" s="362"/>
      <c r="P325" s="362"/>
      <c r="Q325" s="362"/>
      <c r="R325" s="362"/>
      <c r="S325" s="362"/>
      <c r="T325" s="362"/>
      <c r="U325" s="362"/>
      <c r="V325" s="362"/>
      <c r="W325" s="362"/>
      <c r="X325" s="362"/>
      <c r="Y325" s="362"/>
      <c r="Z325" s="362"/>
      <c r="AA325" s="362"/>
      <c r="AB325" s="362"/>
      <c r="AC325" s="362"/>
      <c r="AD325" s="362"/>
      <c r="AE325" s="362"/>
      <c r="AF325" s="362"/>
      <c r="AG325" s="362"/>
      <c r="AH325" s="362"/>
      <c r="AI325" s="362"/>
      <c r="AJ325" s="362"/>
      <c r="AK325" s="362"/>
      <c r="AL325" s="362"/>
    </row>
    <row r="326" spans="2:38" x14ac:dyDescent="0.25">
      <c r="B326" s="362"/>
      <c r="C326" s="362"/>
      <c r="D326" s="362"/>
      <c r="E326" s="362"/>
      <c r="F326" s="362"/>
      <c r="G326" s="362"/>
      <c r="H326" s="362"/>
      <c r="I326" s="362"/>
      <c r="J326" s="362"/>
      <c r="K326" s="362"/>
      <c r="L326" s="362"/>
      <c r="M326" s="362"/>
      <c r="N326" s="362"/>
      <c r="O326" s="362"/>
      <c r="P326" s="362"/>
      <c r="Q326" s="362"/>
      <c r="R326" s="362"/>
      <c r="S326" s="362"/>
      <c r="T326" s="362"/>
      <c r="U326" s="362"/>
      <c r="V326" s="362"/>
      <c r="W326" s="362"/>
      <c r="X326" s="362"/>
      <c r="Y326" s="362"/>
      <c r="Z326" s="362"/>
      <c r="AA326" s="362"/>
      <c r="AB326" s="362"/>
      <c r="AC326" s="362"/>
      <c r="AD326" s="362"/>
      <c r="AE326" s="362"/>
      <c r="AF326" s="362"/>
      <c r="AG326" s="362"/>
      <c r="AH326" s="362"/>
      <c r="AI326" s="362"/>
      <c r="AJ326" s="362"/>
      <c r="AK326" s="362"/>
      <c r="AL326" s="362"/>
    </row>
    <row r="327" spans="2:38" x14ac:dyDescent="0.25">
      <c r="B327" s="362"/>
      <c r="C327" s="362"/>
      <c r="D327" s="362"/>
      <c r="E327" s="362"/>
      <c r="F327" s="362"/>
      <c r="G327" s="362"/>
      <c r="H327" s="362"/>
      <c r="I327" s="362"/>
      <c r="J327" s="362"/>
      <c r="K327" s="362"/>
      <c r="L327" s="362"/>
      <c r="M327" s="362"/>
      <c r="N327" s="362"/>
      <c r="O327" s="362"/>
      <c r="P327" s="362"/>
      <c r="Q327" s="362"/>
      <c r="R327" s="362"/>
      <c r="S327" s="362"/>
      <c r="T327" s="362"/>
      <c r="U327" s="362"/>
      <c r="V327" s="362"/>
      <c r="W327" s="362"/>
      <c r="X327" s="362"/>
      <c r="Y327" s="362"/>
      <c r="Z327" s="362"/>
      <c r="AA327" s="362"/>
      <c r="AB327" s="362"/>
      <c r="AC327" s="362"/>
      <c r="AD327" s="362"/>
      <c r="AE327" s="362"/>
      <c r="AF327" s="362"/>
      <c r="AG327" s="362"/>
      <c r="AH327" s="362"/>
      <c r="AI327" s="362"/>
      <c r="AJ327" s="362"/>
      <c r="AK327" s="362"/>
      <c r="AL327" s="362"/>
    </row>
    <row r="328" spans="2:38" x14ac:dyDescent="0.25">
      <c r="B328" s="362"/>
      <c r="C328" s="362"/>
      <c r="D328" s="362"/>
      <c r="E328" s="362"/>
      <c r="F328" s="362"/>
      <c r="G328" s="362"/>
      <c r="H328" s="362"/>
      <c r="I328" s="362"/>
      <c r="J328" s="362"/>
      <c r="K328" s="362"/>
      <c r="L328" s="362"/>
      <c r="M328" s="362"/>
      <c r="N328" s="362"/>
      <c r="O328" s="362"/>
      <c r="P328" s="362"/>
      <c r="Q328" s="362"/>
      <c r="R328" s="362"/>
      <c r="S328" s="362"/>
      <c r="T328" s="362"/>
      <c r="U328" s="362"/>
      <c r="V328" s="362"/>
      <c r="W328" s="362"/>
      <c r="X328" s="362"/>
      <c r="Y328" s="362"/>
      <c r="Z328" s="362"/>
      <c r="AA328" s="362"/>
      <c r="AB328" s="362"/>
      <c r="AC328" s="362"/>
      <c r="AD328" s="362"/>
      <c r="AE328" s="362"/>
      <c r="AF328" s="362"/>
      <c r="AG328" s="362"/>
      <c r="AH328" s="362"/>
      <c r="AI328" s="362"/>
      <c r="AJ328" s="362"/>
      <c r="AK328" s="362"/>
      <c r="AL328" s="362"/>
    </row>
    <row r="329" spans="2:38" x14ac:dyDescent="0.25">
      <c r="B329" s="362"/>
      <c r="C329" s="362"/>
      <c r="D329" s="362"/>
      <c r="E329" s="362"/>
      <c r="F329" s="362"/>
      <c r="G329" s="362"/>
      <c r="H329" s="362"/>
      <c r="I329" s="362"/>
      <c r="J329" s="362"/>
      <c r="K329" s="362"/>
      <c r="L329" s="362"/>
      <c r="M329" s="362"/>
      <c r="N329" s="362"/>
      <c r="O329" s="362"/>
      <c r="P329" s="362"/>
      <c r="Q329" s="362"/>
      <c r="R329" s="362"/>
      <c r="S329" s="362"/>
      <c r="T329" s="362"/>
      <c r="U329" s="362"/>
      <c r="V329" s="362"/>
      <c r="W329" s="362"/>
      <c r="X329" s="362"/>
      <c r="Y329" s="362"/>
      <c r="Z329" s="362"/>
      <c r="AA329" s="362"/>
      <c r="AB329" s="362"/>
      <c r="AC329" s="362"/>
      <c r="AD329" s="362"/>
      <c r="AE329" s="362"/>
      <c r="AF329" s="362"/>
      <c r="AG329" s="362"/>
      <c r="AH329" s="362"/>
      <c r="AI329" s="362"/>
      <c r="AJ329" s="362"/>
      <c r="AK329" s="362"/>
      <c r="AL329" s="362"/>
    </row>
    <row r="330" spans="2:38" x14ac:dyDescent="0.25">
      <c r="B330" s="362"/>
      <c r="C330" s="362"/>
      <c r="D330" s="362"/>
      <c r="E330" s="362"/>
      <c r="F330" s="362"/>
      <c r="G330" s="362"/>
      <c r="H330" s="362"/>
      <c r="I330" s="362"/>
      <c r="J330" s="362"/>
      <c r="K330" s="362"/>
      <c r="L330" s="362"/>
      <c r="M330" s="362"/>
      <c r="N330" s="362"/>
      <c r="O330" s="362"/>
      <c r="P330" s="362"/>
      <c r="Q330" s="362"/>
      <c r="R330" s="362"/>
      <c r="S330" s="362"/>
      <c r="T330" s="362"/>
      <c r="U330" s="362"/>
      <c r="V330" s="362"/>
      <c r="W330" s="362"/>
      <c r="X330" s="362"/>
      <c r="Y330" s="362"/>
      <c r="Z330" s="362"/>
      <c r="AA330" s="362"/>
      <c r="AB330" s="362"/>
      <c r="AC330" s="362"/>
      <c r="AD330" s="362"/>
      <c r="AE330" s="362"/>
      <c r="AF330" s="362"/>
      <c r="AG330" s="362"/>
      <c r="AH330" s="362"/>
      <c r="AI330" s="362"/>
      <c r="AJ330" s="362"/>
      <c r="AK330" s="362"/>
      <c r="AL330" s="362"/>
    </row>
    <row r="331" spans="2:38" x14ac:dyDescent="0.25">
      <c r="B331" s="362"/>
      <c r="C331" s="362"/>
      <c r="D331" s="362"/>
      <c r="E331" s="362"/>
      <c r="F331" s="362"/>
      <c r="G331" s="362"/>
      <c r="H331" s="362"/>
      <c r="I331" s="362"/>
      <c r="J331" s="362"/>
      <c r="K331" s="362"/>
      <c r="L331" s="362"/>
      <c r="M331" s="362"/>
      <c r="N331" s="362"/>
      <c r="O331" s="362"/>
      <c r="P331" s="362"/>
      <c r="Q331" s="362"/>
      <c r="R331" s="362"/>
      <c r="S331" s="362"/>
      <c r="T331" s="362"/>
      <c r="U331" s="362"/>
      <c r="V331" s="362"/>
      <c r="W331" s="362"/>
      <c r="X331" s="362"/>
      <c r="Y331" s="362"/>
      <c r="Z331" s="362"/>
      <c r="AA331" s="362"/>
      <c r="AB331" s="362"/>
      <c r="AC331" s="362"/>
      <c r="AD331" s="362"/>
      <c r="AE331" s="362"/>
      <c r="AF331" s="362"/>
      <c r="AG331" s="362"/>
      <c r="AH331" s="362"/>
      <c r="AI331" s="362"/>
      <c r="AJ331" s="362"/>
      <c r="AK331" s="362"/>
      <c r="AL331" s="362"/>
    </row>
    <row r="332" spans="2:38" x14ac:dyDescent="0.25">
      <c r="B332" s="362"/>
      <c r="C332" s="362"/>
      <c r="D332" s="362"/>
      <c r="E332" s="362"/>
      <c r="F332" s="362"/>
      <c r="G332" s="362"/>
      <c r="H332" s="362"/>
      <c r="I332" s="362"/>
      <c r="J332" s="362"/>
      <c r="K332" s="362"/>
      <c r="L332" s="362"/>
      <c r="M332" s="362"/>
      <c r="N332" s="362"/>
      <c r="O332" s="362"/>
      <c r="P332" s="362"/>
      <c r="Q332" s="362"/>
      <c r="R332" s="362"/>
      <c r="S332" s="362"/>
      <c r="T332" s="362"/>
      <c r="U332" s="362"/>
      <c r="V332" s="362"/>
      <c r="W332" s="362"/>
      <c r="X332" s="362"/>
      <c r="Y332" s="362"/>
      <c r="Z332" s="362"/>
      <c r="AA332" s="362"/>
      <c r="AB332" s="362"/>
      <c r="AC332" s="362"/>
      <c r="AD332" s="362"/>
      <c r="AE332" s="362"/>
      <c r="AF332" s="362"/>
      <c r="AG332" s="362"/>
      <c r="AH332" s="362"/>
      <c r="AI332" s="362"/>
      <c r="AJ332" s="362"/>
      <c r="AK332" s="362"/>
      <c r="AL332" s="362"/>
    </row>
    <row r="333" spans="2:38" x14ac:dyDescent="0.25">
      <c r="B333" s="362"/>
      <c r="C333" s="362"/>
      <c r="D333" s="362"/>
      <c r="E333" s="362"/>
      <c r="F333" s="362"/>
      <c r="G333" s="362"/>
      <c r="H333" s="362"/>
      <c r="I333" s="362"/>
      <c r="J333" s="362"/>
      <c r="K333" s="362"/>
      <c r="L333" s="362"/>
      <c r="M333" s="362"/>
      <c r="N333" s="362"/>
      <c r="O333" s="362"/>
      <c r="P333" s="362"/>
      <c r="Q333" s="362"/>
      <c r="R333" s="362"/>
      <c r="S333" s="362"/>
      <c r="T333" s="362"/>
      <c r="U333" s="362"/>
      <c r="V333" s="362"/>
      <c r="W333" s="362"/>
      <c r="X333" s="362"/>
      <c r="Y333" s="362"/>
      <c r="Z333" s="362"/>
      <c r="AA333" s="362"/>
      <c r="AB333" s="362"/>
      <c r="AC333" s="362"/>
      <c r="AD333" s="362"/>
      <c r="AE333" s="362"/>
      <c r="AF333" s="362"/>
      <c r="AG333" s="362"/>
      <c r="AH333" s="362"/>
      <c r="AI333" s="362"/>
      <c r="AJ333" s="362"/>
      <c r="AK333" s="362"/>
      <c r="AL333" s="362"/>
    </row>
    <row r="334" spans="2:38" x14ac:dyDescent="0.25">
      <c r="B334" s="362"/>
      <c r="C334" s="362"/>
      <c r="D334" s="362"/>
      <c r="E334" s="362"/>
      <c r="F334" s="362"/>
      <c r="G334" s="362"/>
      <c r="H334" s="362"/>
      <c r="I334" s="362"/>
      <c r="J334" s="362"/>
      <c r="K334" s="362"/>
      <c r="L334" s="362"/>
      <c r="M334" s="362"/>
      <c r="N334" s="362"/>
      <c r="O334" s="362"/>
      <c r="P334" s="362"/>
      <c r="Q334" s="362"/>
      <c r="R334" s="362"/>
      <c r="S334" s="362"/>
      <c r="T334" s="362"/>
      <c r="U334" s="362"/>
      <c r="V334" s="362"/>
      <c r="W334" s="362"/>
      <c r="X334" s="362"/>
      <c r="Y334" s="362"/>
      <c r="Z334" s="362"/>
      <c r="AA334" s="362"/>
      <c r="AB334" s="362"/>
      <c r="AC334" s="362"/>
      <c r="AD334" s="362"/>
      <c r="AE334" s="362"/>
      <c r="AF334" s="362"/>
      <c r="AG334" s="362"/>
      <c r="AH334" s="362"/>
      <c r="AI334" s="362"/>
      <c r="AJ334" s="362"/>
      <c r="AK334" s="362"/>
      <c r="AL334" s="362"/>
    </row>
    <row r="335" spans="2:38" x14ac:dyDescent="0.25">
      <c r="B335" s="362"/>
      <c r="C335" s="362"/>
      <c r="D335" s="362"/>
      <c r="E335" s="362"/>
      <c r="F335" s="362"/>
      <c r="G335" s="362"/>
      <c r="H335" s="362"/>
      <c r="I335" s="362"/>
      <c r="J335" s="362"/>
      <c r="K335" s="362"/>
      <c r="L335" s="362"/>
      <c r="M335" s="362"/>
      <c r="N335" s="362"/>
      <c r="O335" s="362"/>
      <c r="P335" s="362"/>
      <c r="Q335" s="362"/>
      <c r="R335" s="362"/>
      <c r="S335" s="362"/>
      <c r="T335" s="362"/>
      <c r="U335" s="362"/>
      <c r="V335" s="362"/>
      <c r="W335" s="362"/>
      <c r="X335" s="362"/>
      <c r="Y335" s="362"/>
      <c r="Z335" s="362"/>
      <c r="AA335" s="362"/>
      <c r="AB335" s="362"/>
      <c r="AC335" s="362"/>
      <c r="AD335" s="362"/>
      <c r="AE335" s="362"/>
      <c r="AF335" s="362"/>
      <c r="AG335" s="362"/>
      <c r="AH335" s="362"/>
      <c r="AI335" s="362"/>
      <c r="AJ335" s="362"/>
      <c r="AK335" s="362"/>
      <c r="AL335" s="362"/>
    </row>
    <row r="336" spans="2:38" x14ac:dyDescent="0.25">
      <c r="B336" s="362"/>
      <c r="C336" s="362"/>
      <c r="D336" s="362"/>
      <c r="E336" s="362"/>
      <c r="F336" s="362"/>
      <c r="G336" s="362"/>
      <c r="H336" s="362"/>
      <c r="I336" s="362"/>
      <c r="J336" s="362"/>
      <c r="K336" s="362"/>
      <c r="L336" s="362"/>
      <c r="M336" s="362"/>
      <c r="N336" s="362"/>
      <c r="O336" s="362"/>
      <c r="P336" s="362"/>
      <c r="Q336" s="362"/>
      <c r="R336" s="362"/>
      <c r="S336" s="362"/>
      <c r="T336" s="362"/>
      <c r="U336" s="362"/>
      <c r="V336" s="362"/>
      <c r="W336" s="362"/>
      <c r="X336" s="362"/>
      <c r="Y336" s="362"/>
      <c r="Z336" s="362"/>
      <c r="AA336" s="362"/>
      <c r="AB336" s="362"/>
      <c r="AC336" s="362"/>
      <c r="AD336" s="362"/>
      <c r="AE336" s="362"/>
      <c r="AF336" s="362"/>
      <c r="AG336" s="362"/>
      <c r="AH336" s="362"/>
      <c r="AI336" s="362"/>
      <c r="AJ336" s="362"/>
      <c r="AK336" s="362"/>
      <c r="AL336" s="362"/>
    </row>
    <row r="337" spans="2:38" x14ac:dyDescent="0.25">
      <c r="B337" s="362"/>
      <c r="C337" s="362"/>
      <c r="D337" s="362"/>
      <c r="E337" s="362"/>
      <c r="F337" s="362"/>
      <c r="G337" s="362"/>
      <c r="H337" s="362"/>
      <c r="I337" s="362"/>
      <c r="J337" s="362"/>
      <c r="K337" s="362"/>
      <c r="L337" s="362"/>
      <c r="M337" s="362"/>
      <c r="N337" s="362"/>
      <c r="O337" s="362"/>
      <c r="P337" s="362"/>
      <c r="Q337" s="362"/>
      <c r="R337" s="362"/>
      <c r="S337" s="362"/>
      <c r="T337" s="362"/>
      <c r="U337" s="362"/>
      <c r="V337" s="362"/>
      <c r="W337" s="362"/>
      <c r="X337" s="362"/>
      <c r="Y337" s="362"/>
      <c r="Z337" s="362"/>
      <c r="AA337" s="362"/>
      <c r="AB337" s="362"/>
      <c r="AC337" s="362"/>
      <c r="AD337" s="362"/>
      <c r="AE337" s="362"/>
      <c r="AF337" s="362"/>
      <c r="AG337" s="362"/>
      <c r="AH337" s="362"/>
      <c r="AI337" s="362"/>
      <c r="AJ337" s="362"/>
      <c r="AK337" s="362"/>
      <c r="AL337" s="362"/>
    </row>
    <row r="338" spans="2:38" x14ac:dyDescent="0.25">
      <c r="B338" s="362"/>
      <c r="C338" s="362"/>
      <c r="D338" s="362"/>
      <c r="E338" s="362"/>
      <c r="F338" s="362"/>
      <c r="G338" s="362"/>
      <c r="H338" s="362"/>
      <c r="I338" s="362"/>
      <c r="J338" s="362"/>
      <c r="K338" s="362"/>
      <c r="L338" s="362"/>
      <c r="M338" s="362"/>
      <c r="N338" s="362"/>
      <c r="O338" s="362"/>
      <c r="P338" s="362"/>
      <c r="Q338" s="362"/>
      <c r="R338" s="362"/>
      <c r="S338" s="362"/>
      <c r="T338" s="362"/>
      <c r="U338" s="362"/>
      <c r="V338" s="362"/>
      <c r="W338" s="362"/>
      <c r="X338" s="362"/>
      <c r="Y338" s="362"/>
      <c r="Z338" s="362"/>
      <c r="AA338" s="362"/>
      <c r="AB338" s="362"/>
      <c r="AC338" s="362"/>
      <c r="AD338" s="362"/>
      <c r="AE338" s="362"/>
      <c r="AF338" s="362"/>
      <c r="AG338" s="362"/>
      <c r="AH338" s="362"/>
      <c r="AI338" s="362"/>
      <c r="AJ338" s="362"/>
      <c r="AK338" s="362"/>
      <c r="AL338" s="362"/>
    </row>
    <row r="339" spans="2:38" x14ac:dyDescent="0.25">
      <c r="B339" s="362"/>
      <c r="C339" s="362"/>
      <c r="D339" s="362"/>
      <c r="E339" s="362"/>
      <c r="F339" s="362"/>
      <c r="G339" s="362"/>
      <c r="H339" s="362"/>
      <c r="I339" s="362"/>
      <c r="J339" s="362"/>
      <c r="K339" s="362"/>
      <c r="L339" s="362"/>
      <c r="M339" s="362"/>
      <c r="N339" s="362"/>
      <c r="O339" s="362"/>
      <c r="P339" s="362"/>
      <c r="Q339" s="362"/>
      <c r="R339" s="362"/>
      <c r="S339" s="362"/>
      <c r="T339" s="362"/>
      <c r="U339" s="362"/>
      <c r="V339" s="362"/>
      <c r="W339" s="362"/>
      <c r="X339" s="362"/>
      <c r="Y339" s="362"/>
      <c r="Z339" s="362"/>
      <c r="AA339" s="362"/>
      <c r="AB339" s="362"/>
      <c r="AC339" s="362"/>
      <c r="AD339" s="362"/>
      <c r="AE339" s="362"/>
      <c r="AF339" s="362"/>
      <c r="AG339" s="362"/>
      <c r="AH339" s="362"/>
      <c r="AI339" s="362"/>
      <c r="AJ339" s="362"/>
      <c r="AK339" s="362"/>
      <c r="AL339" s="362"/>
    </row>
    <row r="340" spans="2:38" x14ac:dyDescent="0.25">
      <c r="B340" s="362"/>
      <c r="C340" s="362"/>
      <c r="D340" s="362"/>
      <c r="E340" s="362"/>
      <c r="F340" s="362"/>
      <c r="G340" s="362"/>
      <c r="H340" s="362"/>
      <c r="I340" s="362"/>
      <c r="J340" s="362"/>
      <c r="K340" s="362"/>
      <c r="L340" s="362"/>
      <c r="M340" s="362"/>
      <c r="N340" s="362"/>
      <c r="O340" s="362"/>
      <c r="P340" s="362"/>
      <c r="Q340" s="362"/>
      <c r="R340" s="362"/>
      <c r="S340" s="362"/>
      <c r="T340" s="362"/>
      <c r="U340" s="362"/>
      <c r="V340" s="362"/>
      <c r="W340" s="362"/>
      <c r="X340" s="362"/>
      <c r="Y340" s="362"/>
      <c r="Z340" s="362"/>
      <c r="AA340" s="362"/>
      <c r="AB340" s="362"/>
      <c r="AC340" s="362"/>
      <c r="AD340" s="362"/>
      <c r="AE340" s="362"/>
      <c r="AF340" s="362"/>
      <c r="AG340" s="362"/>
      <c r="AH340" s="362"/>
      <c r="AI340" s="362"/>
      <c r="AJ340" s="362"/>
      <c r="AK340" s="362"/>
      <c r="AL340" s="362"/>
    </row>
    <row r="341" spans="2:38" x14ac:dyDescent="0.25">
      <c r="B341" s="362"/>
      <c r="C341" s="362"/>
      <c r="D341" s="362"/>
      <c r="E341" s="362"/>
      <c r="F341" s="362"/>
      <c r="G341" s="362"/>
      <c r="H341" s="362"/>
      <c r="I341" s="362"/>
      <c r="J341" s="362"/>
      <c r="K341" s="362"/>
      <c r="L341" s="362"/>
      <c r="M341" s="362"/>
      <c r="N341" s="362"/>
      <c r="O341" s="362"/>
      <c r="P341" s="362"/>
      <c r="Q341" s="362"/>
      <c r="R341" s="362"/>
      <c r="S341" s="362"/>
      <c r="T341" s="362"/>
      <c r="U341" s="362"/>
      <c r="V341" s="362"/>
      <c r="W341" s="362"/>
      <c r="X341" s="362"/>
      <c r="Y341" s="362"/>
      <c r="Z341" s="362"/>
      <c r="AA341" s="362"/>
      <c r="AB341" s="362"/>
      <c r="AC341" s="362"/>
      <c r="AD341" s="362"/>
      <c r="AE341" s="362"/>
      <c r="AF341" s="362"/>
      <c r="AG341" s="362"/>
      <c r="AH341" s="362"/>
      <c r="AI341" s="362"/>
      <c r="AJ341" s="362"/>
      <c r="AK341" s="362"/>
      <c r="AL341" s="362"/>
    </row>
    <row r="342" spans="2:38" x14ac:dyDescent="0.25">
      <c r="B342" s="362"/>
      <c r="C342" s="362"/>
      <c r="D342" s="362"/>
      <c r="E342" s="362"/>
      <c r="F342" s="362"/>
      <c r="G342" s="362"/>
      <c r="H342" s="362"/>
      <c r="I342" s="362"/>
      <c r="J342" s="362"/>
      <c r="K342" s="362"/>
      <c r="L342" s="362"/>
      <c r="M342" s="362"/>
      <c r="N342" s="362"/>
      <c r="O342" s="362"/>
      <c r="P342" s="362"/>
      <c r="Q342" s="362"/>
      <c r="R342" s="362"/>
      <c r="S342" s="362"/>
      <c r="T342" s="362"/>
      <c r="U342" s="362"/>
      <c r="V342" s="362"/>
      <c r="W342" s="362"/>
      <c r="X342" s="362"/>
      <c r="Y342" s="362"/>
      <c r="Z342" s="362"/>
      <c r="AA342" s="362"/>
      <c r="AB342" s="362"/>
      <c r="AC342" s="362"/>
      <c r="AD342" s="362"/>
      <c r="AE342" s="362"/>
      <c r="AF342" s="362"/>
      <c r="AG342" s="362"/>
      <c r="AH342" s="362"/>
      <c r="AI342" s="362"/>
      <c r="AJ342" s="362"/>
      <c r="AK342" s="362"/>
      <c r="AL342" s="362"/>
    </row>
    <row r="343" spans="2:38" x14ac:dyDescent="0.25">
      <c r="B343" s="362"/>
      <c r="C343" s="362"/>
      <c r="D343" s="362"/>
      <c r="E343" s="362"/>
      <c r="F343" s="362"/>
      <c r="G343" s="362"/>
      <c r="H343" s="362"/>
      <c r="I343" s="362"/>
      <c r="J343" s="362"/>
      <c r="K343" s="362"/>
      <c r="L343" s="362"/>
      <c r="M343" s="362"/>
      <c r="N343" s="362"/>
      <c r="O343" s="362"/>
      <c r="P343" s="362"/>
      <c r="Q343" s="362"/>
      <c r="R343" s="362"/>
      <c r="S343" s="362"/>
      <c r="T343" s="362"/>
      <c r="U343" s="362"/>
      <c r="V343" s="362"/>
      <c r="W343" s="362"/>
      <c r="X343" s="362"/>
      <c r="Y343" s="362"/>
      <c r="Z343" s="362"/>
      <c r="AA343" s="362"/>
      <c r="AB343" s="362"/>
      <c r="AC343" s="362"/>
      <c r="AD343" s="362"/>
      <c r="AE343" s="362"/>
      <c r="AF343" s="362"/>
      <c r="AG343" s="362"/>
      <c r="AH343" s="362"/>
      <c r="AI343" s="362"/>
      <c r="AJ343" s="362"/>
      <c r="AK343" s="362"/>
      <c r="AL343" s="362"/>
    </row>
    <row r="344" spans="2:38" x14ac:dyDescent="0.25">
      <c r="B344" s="362"/>
      <c r="C344" s="362"/>
      <c r="D344" s="362"/>
      <c r="E344" s="362"/>
      <c r="F344" s="362"/>
      <c r="G344" s="362"/>
      <c r="H344" s="362"/>
      <c r="I344" s="362"/>
      <c r="J344" s="362"/>
      <c r="K344" s="362"/>
      <c r="L344" s="362"/>
      <c r="M344" s="362"/>
      <c r="N344" s="362"/>
      <c r="O344" s="362"/>
      <c r="P344" s="362"/>
      <c r="Q344" s="362"/>
      <c r="R344" s="362"/>
      <c r="S344" s="362"/>
      <c r="T344" s="362"/>
      <c r="U344" s="362"/>
      <c r="V344" s="362"/>
      <c r="W344" s="362"/>
      <c r="X344" s="362"/>
      <c r="Y344" s="362"/>
      <c r="Z344" s="362"/>
      <c r="AA344" s="362"/>
      <c r="AB344" s="362"/>
      <c r="AC344" s="362"/>
      <c r="AD344" s="362"/>
      <c r="AE344" s="362"/>
      <c r="AF344" s="362"/>
      <c r="AG344" s="362"/>
      <c r="AH344" s="362"/>
      <c r="AI344" s="362"/>
      <c r="AJ344" s="362"/>
      <c r="AK344" s="362"/>
      <c r="AL344" s="362"/>
    </row>
    <row r="345" spans="2:38" x14ac:dyDescent="0.25">
      <c r="B345" s="362"/>
      <c r="C345" s="362"/>
      <c r="D345" s="362"/>
      <c r="E345" s="362"/>
      <c r="F345" s="362"/>
      <c r="G345" s="362"/>
      <c r="H345" s="362"/>
      <c r="I345" s="362"/>
      <c r="J345" s="362"/>
      <c r="K345" s="362"/>
      <c r="L345" s="362"/>
      <c r="M345" s="362"/>
      <c r="N345" s="362"/>
      <c r="O345" s="362"/>
      <c r="P345" s="362"/>
      <c r="Q345" s="362"/>
      <c r="R345" s="362"/>
      <c r="S345" s="362"/>
      <c r="T345" s="362"/>
      <c r="U345" s="362"/>
      <c r="V345" s="362"/>
      <c r="W345" s="362"/>
      <c r="X345" s="362"/>
      <c r="Y345" s="362"/>
      <c r="Z345" s="362"/>
      <c r="AA345" s="362"/>
      <c r="AB345" s="362"/>
      <c r="AC345" s="362"/>
      <c r="AD345" s="362"/>
      <c r="AE345" s="362"/>
      <c r="AF345" s="362"/>
      <c r="AG345" s="362"/>
      <c r="AH345" s="362"/>
      <c r="AI345" s="362"/>
      <c r="AJ345" s="362"/>
      <c r="AK345" s="362"/>
      <c r="AL345" s="362"/>
    </row>
    <row r="346" spans="2:38" x14ac:dyDescent="0.25">
      <c r="B346" s="362"/>
      <c r="C346" s="362"/>
      <c r="D346" s="362"/>
      <c r="E346" s="362"/>
      <c r="F346" s="362"/>
      <c r="G346" s="362"/>
      <c r="H346" s="362"/>
      <c r="I346" s="362"/>
      <c r="J346" s="362"/>
      <c r="K346" s="362"/>
      <c r="L346" s="362"/>
      <c r="M346" s="362"/>
      <c r="N346" s="362"/>
      <c r="O346" s="362"/>
      <c r="P346" s="362"/>
      <c r="Q346" s="362"/>
      <c r="R346" s="362"/>
      <c r="S346" s="362"/>
      <c r="T346" s="362"/>
      <c r="U346" s="362"/>
      <c r="V346" s="362"/>
      <c r="W346" s="362"/>
      <c r="X346" s="362"/>
      <c r="Y346" s="362"/>
      <c r="Z346" s="362"/>
      <c r="AA346" s="362"/>
      <c r="AB346" s="362"/>
      <c r="AC346" s="362"/>
      <c r="AD346" s="362"/>
      <c r="AE346" s="362"/>
      <c r="AF346" s="362"/>
      <c r="AG346" s="362"/>
      <c r="AH346" s="362"/>
      <c r="AI346" s="362"/>
      <c r="AJ346" s="362"/>
      <c r="AK346" s="362"/>
      <c r="AL346" s="362"/>
    </row>
    <row r="347" spans="2:38" x14ac:dyDescent="0.25">
      <c r="B347" s="362"/>
      <c r="C347" s="362"/>
      <c r="D347" s="362"/>
      <c r="E347" s="362"/>
      <c r="F347" s="362"/>
      <c r="G347" s="362"/>
      <c r="H347" s="362"/>
      <c r="I347" s="362"/>
      <c r="J347" s="362"/>
      <c r="K347" s="362"/>
      <c r="L347" s="362"/>
      <c r="M347" s="362"/>
      <c r="N347" s="362"/>
      <c r="O347" s="362"/>
      <c r="P347" s="362"/>
      <c r="Q347" s="362"/>
      <c r="R347" s="362"/>
      <c r="S347" s="362"/>
      <c r="T347" s="362"/>
      <c r="U347" s="362"/>
      <c r="V347" s="362"/>
      <c r="W347" s="362"/>
      <c r="X347" s="362"/>
      <c r="Y347" s="362"/>
      <c r="Z347" s="362"/>
      <c r="AA347" s="362"/>
      <c r="AB347" s="362"/>
      <c r="AC347" s="362"/>
      <c r="AD347" s="362"/>
      <c r="AE347" s="362"/>
      <c r="AF347" s="362"/>
      <c r="AG347" s="362"/>
      <c r="AH347" s="362"/>
      <c r="AI347" s="362"/>
      <c r="AJ347" s="362"/>
      <c r="AK347" s="362"/>
      <c r="AL347" s="362"/>
    </row>
    <row r="348" spans="2:38" x14ac:dyDescent="0.25">
      <c r="B348" s="362"/>
      <c r="C348" s="362"/>
      <c r="D348" s="362"/>
      <c r="E348" s="362"/>
      <c r="F348" s="362"/>
      <c r="G348" s="362"/>
      <c r="H348" s="362"/>
      <c r="I348" s="362"/>
      <c r="J348" s="362"/>
      <c r="K348" s="362"/>
      <c r="L348" s="362"/>
      <c r="M348" s="362"/>
      <c r="N348" s="362"/>
      <c r="O348" s="362"/>
      <c r="P348" s="362"/>
      <c r="Q348" s="362"/>
      <c r="R348" s="362"/>
      <c r="S348" s="362"/>
      <c r="T348" s="362"/>
      <c r="U348" s="362"/>
      <c r="V348" s="362"/>
      <c r="W348" s="362"/>
      <c r="X348" s="362"/>
      <c r="Y348" s="362"/>
      <c r="Z348" s="362"/>
      <c r="AA348" s="362"/>
      <c r="AB348" s="362"/>
      <c r="AC348" s="362"/>
      <c r="AD348" s="362"/>
      <c r="AE348" s="362"/>
      <c r="AF348" s="362"/>
      <c r="AG348" s="362"/>
      <c r="AH348" s="362"/>
      <c r="AI348" s="362"/>
      <c r="AJ348" s="362"/>
      <c r="AK348" s="362"/>
      <c r="AL348" s="362"/>
    </row>
    <row r="349" spans="2:38" x14ac:dyDescent="0.25">
      <c r="B349" s="362"/>
      <c r="C349" s="362"/>
      <c r="D349" s="362"/>
      <c r="E349" s="362"/>
      <c r="F349" s="362"/>
      <c r="G349" s="362"/>
      <c r="H349" s="362"/>
      <c r="I349" s="362"/>
      <c r="J349" s="362"/>
      <c r="K349" s="362"/>
      <c r="L349" s="362"/>
      <c r="M349" s="362"/>
      <c r="N349" s="362"/>
      <c r="O349" s="362"/>
      <c r="P349" s="362"/>
      <c r="Q349" s="362"/>
      <c r="R349" s="362"/>
      <c r="S349" s="362"/>
      <c r="T349" s="362"/>
      <c r="U349" s="362"/>
      <c r="V349" s="362"/>
      <c r="W349" s="362"/>
      <c r="X349" s="362"/>
      <c r="Y349" s="362"/>
      <c r="Z349" s="362"/>
      <c r="AA349" s="362"/>
      <c r="AB349" s="362"/>
      <c r="AC349" s="362"/>
      <c r="AD349" s="362"/>
      <c r="AE349" s="362"/>
      <c r="AF349" s="362"/>
      <c r="AG349" s="362"/>
      <c r="AH349" s="362"/>
      <c r="AI349" s="362"/>
      <c r="AJ349" s="362"/>
      <c r="AK349" s="362"/>
      <c r="AL349" s="362"/>
    </row>
    <row r="350" spans="2:38" x14ac:dyDescent="0.25">
      <c r="B350" s="362"/>
      <c r="C350" s="362"/>
      <c r="D350" s="362"/>
      <c r="E350" s="362"/>
      <c r="F350" s="362"/>
      <c r="G350" s="362"/>
      <c r="H350" s="362"/>
      <c r="I350" s="362"/>
      <c r="J350" s="362"/>
      <c r="K350" s="362"/>
      <c r="L350" s="362"/>
      <c r="M350" s="362"/>
      <c r="N350" s="362"/>
      <c r="O350" s="362"/>
      <c r="P350" s="362"/>
      <c r="Q350" s="362"/>
      <c r="R350" s="362"/>
      <c r="S350" s="362"/>
      <c r="T350" s="362"/>
      <c r="U350" s="362"/>
      <c r="V350" s="362"/>
      <c r="W350" s="362"/>
      <c r="X350" s="362"/>
      <c r="Y350" s="362"/>
      <c r="Z350" s="362"/>
      <c r="AA350" s="362"/>
      <c r="AB350" s="362"/>
      <c r="AC350" s="362"/>
      <c r="AD350" s="362"/>
      <c r="AE350" s="362"/>
      <c r="AF350" s="362"/>
      <c r="AG350" s="362"/>
      <c r="AH350" s="362"/>
      <c r="AI350" s="362"/>
      <c r="AJ350" s="362"/>
      <c r="AK350" s="362"/>
      <c r="AL350" s="362"/>
    </row>
    <row r="351" spans="2:38" x14ac:dyDescent="0.25">
      <c r="B351" s="362"/>
      <c r="C351" s="362"/>
      <c r="D351" s="362"/>
      <c r="E351" s="362"/>
      <c r="F351" s="362"/>
      <c r="G351" s="362"/>
      <c r="H351" s="362"/>
      <c r="I351" s="362"/>
      <c r="J351" s="362"/>
      <c r="K351" s="362"/>
      <c r="L351" s="362"/>
      <c r="M351" s="362"/>
      <c r="N351" s="362"/>
      <c r="O351" s="362"/>
      <c r="P351" s="362"/>
      <c r="Q351" s="362"/>
      <c r="R351" s="362"/>
      <c r="S351" s="362"/>
      <c r="T351" s="362"/>
      <c r="U351" s="362"/>
      <c r="V351" s="362"/>
      <c r="W351" s="362"/>
      <c r="X351" s="362"/>
      <c r="Y351" s="362"/>
      <c r="Z351" s="362"/>
      <c r="AA351" s="362"/>
      <c r="AB351" s="362"/>
      <c r="AC351" s="362"/>
      <c r="AD351" s="362"/>
      <c r="AE351" s="362"/>
      <c r="AF351" s="362"/>
      <c r="AG351" s="362"/>
      <c r="AH351" s="362"/>
      <c r="AI351" s="362"/>
      <c r="AJ351" s="362"/>
      <c r="AK351" s="362"/>
      <c r="AL351" s="362"/>
    </row>
    <row r="352" spans="2:38" x14ac:dyDescent="0.25">
      <c r="B352" s="362"/>
      <c r="C352" s="362"/>
      <c r="D352" s="362"/>
      <c r="E352" s="362"/>
      <c r="F352" s="362"/>
      <c r="G352" s="362"/>
      <c r="H352" s="362"/>
      <c r="I352" s="362"/>
      <c r="J352" s="362"/>
      <c r="K352" s="362"/>
      <c r="L352" s="362"/>
      <c r="M352" s="362"/>
      <c r="N352" s="362"/>
      <c r="O352" s="362"/>
      <c r="P352" s="362"/>
      <c r="Q352" s="362"/>
      <c r="R352" s="362"/>
      <c r="S352" s="362"/>
      <c r="T352" s="362"/>
      <c r="U352" s="362"/>
      <c r="V352" s="362"/>
      <c r="W352" s="362"/>
      <c r="X352" s="362"/>
      <c r="Y352" s="362"/>
      <c r="Z352" s="362"/>
      <c r="AA352" s="362"/>
      <c r="AB352" s="362"/>
      <c r="AC352" s="362"/>
      <c r="AD352" s="362"/>
      <c r="AE352" s="362"/>
      <c r="AF352" s="362"/>
      <c r="AG352" s="362"/>
      <c r="AH352" s="362"/>
      <c r="AI352" s="362"/>
      <c r="AJ352" s="362"/>
      <c r="AK352" s="362"/>
      <c r="AL352" s="362"/>
    </row>
    <row r="353" spans="2:38" x14ac:dyDescent="0.25">
      <c r="B353" s="362"/>
      <c r="C353" s="362"/>
      <c r="D353" s="362"/>
      <c r="E353" s="362"/>
      <c r="F353" s="362"/>
      <c r="G353" s="362"/>
      <c r="H353" s="362"/>
      <c r="I353" s="362"/>
      <c r="J353" s="362"/>
      <c r="K353" s="362"/>
      <c r="L353" s="362"/>
      <c r="M353" s="362"/>
      <c r="N353" s="362"/>
      <c r="O353" s="362"/>
      <c r="P353" s="362"/>
      <c r="Q353" s="362"/>
      <c r="R353" s="362"/>
      <c r="S353" s="362"/>
      <c r="T353" s="362"/>
      <c r="U353" s="362"/>
      <c r="V353" s="362"/>
      <c r="W353" s="362"/>
      <c r="X353" s="362"/>
      <c r="Y353" s="362"/>
      <c r="Z353" s="362"/>
      <c r="AA353" s="362"/>
      <c r="AB353" s="362"/>
      <c r="AC353" s="362"/>
      <c r="AD353" s="362"/>
      <c r="AE353" s="362"/>
      <c r="AF353" s="362"/>
      <c r="AG353" s="362"/>
      <c r="AH353" s="362"/>
      <c r="AI353" s="362"/>
      <c r="AJ353" s="362"/>
      <c r="AK353" s="362"/>
      <c r="AL353" s="362"/>
    </row>
    <row r="354" spans="2:38" x14ac:dyDescent="0.25">
      <c r="B354" s="362"/>
      <c r="C354" s="362"/>
      <c r="D354" s="362"/>
      <c r="E354" s="362"/>
      <c r="F354" s="362"/>
      <c r="G354" s="362"/>
      <c r="H354" s="362"/>
      <c r="I354" s="362"/>
      <c r="J354" s="362"/>
      <c r="K354" s="362"/>
      <c r="L354" s="362"/>
      <c r="M354" s="362"/>
      <c r="N354" s="362"/>
      <c r="O354" s="362"/>
      <c r="P354" s="362"/>
      <c r="Q354" s="362"/>
      <c r="R354" s="362"/>
      <c r="S354" s="362"/>
      <c r="T354" s="362"/>
      <c r="U354" s="362"/>
      <c r="V354" s="362"/>
      <c r="W354" s="362"/>
      <c r="X354" s="362"/>
      <c r="Y354" s="362"/>
      <c r="Z354" s="362"/>
      <c r="AA354" s="362"/>
      <c r="AB354" s="362"/>
      <c r="AC354" s="362"/>
      <c r="AD354" s="362"/>
      <c r="AE354" s="362"/>
      <c r="AF354" s="362"/>
      <c r="AG354" s="362"/>
      <c r="AH354" s="362"/>
      <c r="AI354" s="362"/>
      <c r="AJ354" s="362"/>
      <c r="AK354" s="362"/>
      <c r="AL354" s="362"/>
    </row>
    <row r="355" spans="2:38" x14ac:dyDescent="0.25">
      <c r="B355" s="362"/>
      <c r="C355" s="362"/>
      <c r="D355" s="362"/>
      <c r="E355" s="362"/>
      <c r="F355" s="362"/>
      <c r="G355" s="362"/>
      <c r="H355" s="362"/>
      <c r="I355" s="362"/>
      <c r="J355" s="362"/>
      <c r="K355" s="362"/>
      <c r="L355" s="362"/>
      <c r="M355" s="362"/>
      <c r="N355" s="362"/>
      <c r="O355" s="362"/>
      <c r="P355" s="362"/>
      <c r="Q355" s="362"/>
      <c r="R355" s="362"/>
      <c r="S355" s="362"/>
      <c r="T355" s="362"/>
      <c r="U355" s="362"/>
      <c r="V355" s="362"/>
      <c r="W355" s="362"/>
      <c r="X355" s="362"/>
      <c r="Y355" s="362"/>
      <c r="Z355" s="362"/>
      <c r="AA355" s="362"/>
      <c r="AB355" s="362"/>
      <c r="AC355" s="362"/>
      <c r="AD355" s="362"/>
      <c r="AE355" s="362"/>
      <c r="AF355" s="362"/>
      <c r="AG355" s="362"/>
      <c r="AH355" s="362"/>
      <c r="AI355" s="362"/>
      <c r="AJ355" s="362"/>
      <c r="AK355" s="362"/>
      <c r="AL355" s="362"/>
    </row>
    <row r="356" spans="2:38" x14ac:dyDescent="0.25">
      <c r="B356" s="362"/>
      <c r="C356" s="362"/>
      <c r="D356" s="362"/>
      <c r="E356" s="362"/>
      <c r="F356" s="362"/>
      <c r="G356" s="362"/>
      <c r="H356" s="362"/>
      <c r="I356" s="362"/>
      <c r="J356" s="362"/>
      <c r="K356" s="362"/>
      <c r="L356" s="362"/>
      <c r="M356" s="362"/>
      <c r="N356" s="362"/>
      <c r="O356" s="362"/>
      <c r="P356" s="362"/>
      <c r="Q356" s="362"/>
      <c r="R356" s="362"/>
      <c r="S356" s="362"/>
      <c r="T356" s="362"/>
      <c r="U356" s="362"/>
      <c r="V356" s="362"/>
      <c r="W356" s="362"/>
      <c r="X356" s="362"/>
      <c r="Y356" s="362"/>
      <c r="Z356" s="362"/>
      <c r="AA356" s="362"/>
      <c r="AB356" s="362"/>
      <c r="AC356" s="362"/>
      <c r="AD356" s="362"/>
      <c r="AE356" s="362"/>
      <c r="AF356" s="362"/>
      <c r="AG356" s="362"/>
      <c r="AH356" s="362"/>
      <c r="AI356" s="362"/>
      <c r="AJ356" s="362"/>
      <c r="AK356" s="362"/>
      <c r="AL356" s="362"/>
    </row>
    <row r="357" spans="2:38" x14ac:dyDescent="0.25">
      <c r="B357" s="362"/>
      <c r="C357" s="362"/>
      <c r="D357" s="362"/>
      <c r="E357" s="362"/>
      <c r="F357" s="362"/>
      <c r="G357" s="362"/>
      <c r="H357" s="362"/>
      <c r="I357" s="362"/>
      <c r="J357" s="362"/>
      <c r="K357" s="362"/>
      <c r="L357" s="362"/>
      <c r="M357" s="362"/>
      <c r="N357" s="362"/>
      <c r="O357" s="362"/>
      <c r="P357" s="362"/>
      <c r="Q357" s="362"/>
      <c r="R357" s="362"/>
      <c r="S357" s="362"/>
      <c r="T357" s="362"/>
      <c r="U357" s="362"/>
      <c r="V357" s="362"/>
      <c r="W357" s="362"/>
      <c r="X357" s="362"/>
      <c r="Y357" s="362"/>
      <c r="Z357" s="362"/>
      <c r="AA357" s="362"/>
      <c r="AB357" s="362"/>
      <c r="AC357" s="362"/>
      <c r="AD357" s="362"/>
      <c r="AE357" s="362"/>
      <c r="AF357" s="362"/>
      <c r="AG357" s="362"/>
      <c r="AH357" s="362"/>
      <c r="AI357" s="362"/>
      <c r="AJ357" s="362"/>
      <c r="AK357" s="362"/>
      <c r="AL357" s="362"/>
    </row>
    <row r="358" spans="2:38" x14ac:dyDescent="0.25">
      <c r="B358" s="362"/>
      <c r="C358" s="362"/>
      <c r="D358" s="362"/>
      <c r="E358" s="362"/>
      <c r="F358" s="362"/>
      <c r="G358" s="362"/>
      <c r="H358" s="362"/>
      <c r="I358" s="362"/>
      <c r="J358" s="362"/>
      <c r="K358" s="362"/>
      <c r="L358" s="362"/>
      <c r="M358" s="362"/>
      <c r="N358" s="362"/>
      <c r="O358" s="362"/>
      <c r="P358" s="362"/>
      <c r="Q358" s="362"/>
      <c r="R358" s="362"/>
      <c r="S358" s="362"/>
      <c r="T358" s="362"/>
      <c r="U358" s="362"/>
      <c r="V358" s="362"/>
      <c r="W358" s="362"/>
      <c r="X358" s="362"/>
      <c r="Y358" s="362"/>
      <c r="Z358" s="362"/>
      <c r="AA358" s="362"/>
      <c r="AB358" s="362"/>
      <c r="AC358" s="362"/>
      <c r="AD358" s="362"/>
      <c r="AE358" s="362"/>
      <c r="AF358" s="362"/>
      <c r="AG358" s="362"/>
      <c r="AH358" s="362"/>
      <c r="AI358" s="362"/>
      <c r="AJ358" s="362"/>
      <c r="AK358" s="362"/>
      <c r="AL358" s="362"/>
    </row>
    <row r="359" spans="2:38" x14ac:dyDescent="0.25">
      <c r="B359" s="362"/>
      <c r="C359" s="362"/>
      <c r="D359" s="362"/>
      <c r="E359" s="362"/>
      <c r="F359" s="362"/>
      <c r="G359" s="362"/>
      <c r="H359" s="362"/>
      <c r="I359" s="362"/>
      <c r="J359" s="362"/>
      <c r="K359" s="362"/>
      <c r="L359" s="362"/>
      <c r="M359" s="362"/>
      <c r="N359" s="362"/>
      <c r="O359" s="362"/>
      <c r="P359" s="362"/>
      <c r="Q359" s="362"/>
      <c r="R359" s="362"/>
      <c r="S359" s="362"/>
      <c r="T359" s="362"/>
      <c r="U359" s="362"/>
      <c r="V359" s="362"/>
      <c r="W359" s="362"/>
      <c r="X359" s="362"/>
      <c r="Y359" s="362"/>
      <c r="Z359" s="362"/>
      <c r="AA359" s="362"/>
      <c r="AB359" s="362"/>
      <c r="AC359" s="362"/>
      <c r="AD359" s="362"/>
      <c r="AE359" s="362"/>
      <c r="AF359" s="362"/>
      <c r="AG359" s="362"/>
      <c r="AH359" s="362"/>
      <c r="AI359" s="362"/>
      <c r="AJ359" s="362"/>
      <c r="AK359" s="362"/>
      <c r="AL359" s="362"/>
    </row>
    <row r="360" spans="2:38" x14ac:dyDescent="0.25">
      <c r="B360" s="362"/>
      <c r="C360" s="362"/>
      <c r="D360" s="362"/>
      <c r="E360" s="362"/>
      <c r="F360" s="362"/>
      <c r="G360" s="362"/>
      <c r="H360" s="362"/>
      <c r="I360" s="362"/>
      <c r="J360" s="362"/>
      <c r="K360" s="362"/>
      <c r="L360" s="362"/>
      <c r="M360" s="362"/>
      <c r="N360" s="362"/>
      <c r="O360" s="362"/>
      <c r="P360" s="362"/>
      <c r="Q360" s="362"/>
      <c r="R360" s="362"/>
      <c r="S360" s="362"/>
      <c r="T360" s="362"/>
      <c r="U360" s="362"/>
      <c r="V360" s="362"/>
      <c r="W360" s="362"/>
      <c r="X360" s="362"/>
      <c r="Y360" s="362"/>
      <c r="Z360" s="362"/>
      <c r="AA360" s="362"/>
      <c r="AB360" s="362"/>
      <c r="AC360" s="362"/>
      <c r="AD360" s="362"/>
      <c r="AE360" s="362"/>
      <c r="AF360" s="362"/>
      <c r="AG360" s="362"/>
      <c r="AH360" s="362"/>
      <c r="AI360" s="362"/>
      <c r="AJ360" s="362"/>
      <c r="AK360" s="362"/>
      <c r="AL360" s="362"/>
    </row>
    <row r="361" spans="2:38" x14ac:dyDescent="0.25">
      <c r="B361" s="362"/>
      <c r="C361" s="362"/>
      <c r="D361" s="362"/>
      <c r="E361" s="362"/>
      <c r="F361" s="362"/>
      <c r="G361" s="362"/>
      <c r="H361" s="362"/>
      <c r="I361" s="362"/>
      <c r="J361" s="362"/>
      <c r="K361" s="362"/>
      <c r="L361" s="362"/>
      <c r="M361" s="362"/>
      <c r="N361" s="362"/>
      <c r="O361" s="362"/>
      <c r="P361" s="362"/>
      <c r="Q361" s="362"/>
      <c r="R361" s="362"/>
      <c r="S361" s="362"/>
      <c r="T361" s="362"/>
      <c r="U361" s="362"/>
      <c r="V361" s="362"/>
      <c r="W361" s="362"/>
      <c r="X361" s="362"/>
      <c r="Y361" s="362"/>
      <c r="Z361" s="362"/>
      <c r="AA361" s="362"/>
      <c r="AB361" s="362"/>
      <c r="AC361" s="362"/>
      <c r="AD361" s="362"/>
      <c r="AE361" s="362"/>
      <c r="AF361" s="362"/>
      <c r="AG361" s="362"/>
      <c r="AH361" s="362"/>
      <c r="AI361" s="362"/>
      <c r="AJ361" s="362"/>
      <c r="AK361" s="362"/>
      <c r="AL361" s="362"/>
    </row>
    <row r="362" spans="2:38" x14ac:dyDescent="0.25">
      <c r="B362" s="362"/>
      <c r="C362" s="362"/>
      <c r="D362" s="362"/>
      <c r="E362" s="362"/>
      <c r="F362" s="362"/>
      <c r="G362" s="362"/>
      <c r="H362" s="362"/>
      <c r="I362" s="362"/>
      <c r="J362" s="362"/>
      <c r="K362" s="362"/>
      <c r="L362" s="362"/>
      <c r="M362" s="362"/>
      <c r="N362" s="362"/>
      <c r="O362" s="362"/>
      <c r="P362" s="362"/>
      <c r="Q362" s="362"/>
      <c r="R362" s="362"/>
      <c r="S362" s="362"/>
      <c r="T362" s="362"/>
      <c r="U362" s="362"/>
      <c r="V362" s="362"/>
      <c r="W362" s="362"/>
      <c r="X362" s="362"/>
      <c r="Y362" s="362"/>
      <c r="Z362" s="362"/>
      <c r="AA362" s="362"/>
      <c r="AB362" s="362"/>
      <c r="AC362" s="362"/>
      <c r="AD362" s="362"/>
      <c r="AE362" s="362"/>
      <c r="AF362" s="362"/>
      <c r="AG362" s="362"/>
      <c r="AH362" s="362"/>
      <c r="AI362" s="362"/>
      <c r="AJ362" s="362"/>
      <c r="AK362" s="362"/>
      <c r="AL362" s="362"/>
    </row>
    <row r="363" spans="2:38" x14ac:dyDescent="0.25">
      <c r="B363" s="362"/>
      <c r="C363" s="362"/>
      <c r="D363" s="362"/>
      <c r="E363" s="362"/>
      <c r="F363" s="362"/>
      <c r="G363" s="362"/>
      <c r="H363" s="362"/>
      <c r="I363" s="362"/>
      <c r="J363" s="362"/>
      <c r="K363" s="362"/>
      <c r="L363" s="362"/>
      <c r="M363" s="362"/>
      <c r="N363" s="362"/>
      <c r="O363" s="362"/>
      <c r="P363" s="362"/>
      <c r="Q363" s="362"/>
      <c r="R363" s="362"/>
      <c r="S363" s="362"/>
      <c r="T363" s="362"/>
      <c r="U363" s="362"/>
      <c r="V363" s="362"/>
      <c r="W363" s="362"/>
      <c r="X363" s="362"/>
      <c r="Y363" s="362"/>
      <c r="Z363" s="362"/>
      <c r="AA363" s="362"/>
      <c r="AB363" s="362"/>
      <c r="AC363" s="362"/>
      <c r="AD363" s="362"/>
      <c r="AE363" s="362"/>
      <c r="AF363" s="362"/>
      <c r="AG363" s="362"/>
      <c r="AH363" s="362"/>
      <c r="AI363" s="362"/>
      <c r="AJ363" s="362"/>
      <c r="AK363" s="362"/>
      <c r="AL363" s="362"/>
    </row>
    <row r="364" spans="2:38" x14ac:dyDescent="0.25">
      <c r="B364" s="362"/>
      <c r="C364" s="362"/>
      <c r="D364" s="362"/>
      <c r="E364" s="362"/>
      <c r="F364" s="362"/>
      <c r="G364" s="362"/>
      <c r="H364" s="362"/>
      <c r="I364" s="362"/>
      <c r="J364" s="362"/>
      <c r="K364" s="362"/>
      <c r="L364" s="362"/>
      <c r="M364" s="362"/>
      <c r="N364" s="362"/>
      <c r="O364" s="362"/>
      <c r="P364" s="362"/>
      <c r="Q364" s="362"/>
      <c r="R364" s="362"/>
      <c r="S364" s="362"/>
      <c r="T364" s="362"/>
      <c r="U364" s="362"/>
      <c r="V364" s="362"/>
      <c r="W364" s="362"/>
      <c r="X364" s="362"/>
      <c r="Y364" s="362"/>
      <c r="Z364" s="362"/>
      <c r="AA364" s="362"/>
      <c r="AB364" s="362"/>
      <c r="AC364" s="362"/>
      <c r="AD364" s="362"/>
      <c r="AE364" s="362"/>
      <c r="AF364" s="362"/>
      <c r="AG364" s="362"/>
      <c r="AH364" s="362"/>
      <c r="AI364" s="362"/>
      <c r="AJ364" s="362"/>
      <c r="AK364" s="362"/>
      <c r="AL364" s="362"/>
    </row>
    <row r="365" spans="2:38" x14ac:dyDescent="0.25">
      <c r="B365" s="362"/>
      <c r="C365" s="362"/>
      <c r="D365" s="362"/>
      <c r="E365" s="362"/>
      <c r="F365" s="362"/>
      <c r="G365" s="362"/>
      <c r="H365" s="362"/>
      <c r="I365" s="362"/>
      <c r="J365" s="362"/>
      <c r="K365" s="362"/>
      <c r="L365" s="362"/>
      <c r="M365" s="362"/>
      <c r="N365" s="362"/>
      <c r="O365" s="362"/>
      <c r="P365" s="362"/>
      <c r="Q365" s="362"/>
      <c r="R365" s="362"/>
      <c r="S365" s="362"/>
      <c r="T365" s="362"/>
      <c r="U365" s="362"/>
      <c r="V365" s="362"/>
      <c r="W365" s="362"/>
      <c r="X365" s="362"/>
      <c r="Y365" s="362"/>
      <c r="Z365" s="362"/>
      <c r="AA365" s="362"/>
      <c r="AB365" s="362"/>
      <c r="AC365" s="362"/>
      <c r="AD365" s="362"/>
      <c r="AE365" s="362"/>
      <c r="AF365" s="362"/>
      <c r="AG365" s="362"/>
      <c r="AH365" s="362"/>
      <c r="AI365" s="362"/>
      <c r="AJ365" s="362"/>
      <c r="AK365" s="362"/>
      <c r="AL365" s="362"/>
    </row>
    <row r="366" spans="2:38" x14ac:dyDescent="0.25">
      <c r="B366" s="362"/>
      <c r="C366" s="362"/>
      <c r="D366" s="362"/>
      <c r="E366" s="362"/>
      <c r="F366" s="362"/>
      <c r="G366" s="362"/>
      <c r="H366" s="362"/>
      <c r="I366" s="362"/>
      <c r="J366" s="362"/>
      <c r="K366" s="362"/>
      <c r="L366" s="362"/>
      <c r="M366" s="362"/>
      <c r="N366" s="362"/>
      <c r="O366" s="362"/>
      <c r="P366" s="362"/>
      <c r="Q366" s="362"/>
      <c r="R366" s="362"/>
      <c r="S366" s="362"/>
      <c r="T366" s="362"/>
      <c r="U366" s="362"/>
      <c r="V366" s="362"/>
      <c r="W366" s="362"/>
      <c r="X366" s="362"/>
      <c r="Y366" s="362"/>
      <c r="Z366" s="362"/>
      <c r="AA366" s="362"/>
      <c r="AB366" s="362"/>
      <c r="AC366" s="362"/>
      <c r="AD366" s="362"/>
      <c r="AE366" s="362"/>
      <c r="AF366" s="362"/>
      <c r="AG366" s="362"/>
      <c r="AH366" s="362"/>
      <c r="AI366" s="362"/>
      <c r="AJ366" s="362"/>
      <c r="AK366" s="362"/>
      <c r="AL366" s="362"/>
    </row>
    <row r="367" spans="2:38" x14ac:dyDescent="0.25">
      <c r="B367" s="362"/>
      <c r="C367" s="362"/>
      <c r="D367" s="362"/>
      <c r="E367" s="362"/>
      <c r="F367" s="362"/>
      <c r="G367" s="362"/>
      <c r="H367" s="362"/>
      <c r="I367" s="362"/>
      <c r="J367" s="362"/>
      <c r="K367" s="362"/>
      <c r="L367" s="362"/>
      <c r="M367" s="362"/>
      <c r="N367" s="362"/>
      <c r="O367" s="362"/>
      <c r="P367" s="362"/>
      <c r="Q367" s="362"/>
      <c r="R367" s="362"/>
      <c r="S367" s="362"/>
      <c r="T367" s="362"/>
      <c r="U367" s="362"/>
      <c r="V367" s="362"/>
      <c r="W367" s="362"/>
      <c r="X367" s="362"/>
      <c r="Y367" s="362"/>
      <c r="Z367" s="362"/>
      <c r="AA367" s="362"/>
      <c r="AB367" s="362"/>
      <c r="AC367" s="362"/>
      <c r="AD367" s="362"/>
      <c r="AE367" s="362"/>
      <c r="AF367" s="362"/>
      <c r="AG367" s="362"/>
      <c r="AH367" s="362"/>
      <c r="AI367" s="362"/>
      <c r="AJ367" s="362"/>
      <c r="AK367" s="362"/>
      <c r="AL367" s="362"/>
    </row>
    <row r="368" spans="2:38" x14ac:dyDescent="0.25">
      <c r="B368" s="362"/>
      <c r="C368" s="362"/>
      <c r="D368" s="362"/>
      <c r="E368" s="362"/>
      <c r="F368" s="362"/>
      <c r="G368" s="362"/>
      <c r="H368" s="362"/>
      <c r="I368" s="362"/>
      <c r="J368" s="362"/>
      <c r="K368" s="362"/>
      <c r="L368" s="362"/>
      <c r="M368" s="362"/>
      <c r="N368" s="362"/>
      <c r="O368" s="362"/>
      <c r="P368" s="362"/>
      <c r="Q368" s="362"/>
      <c r="R368" s="362"/>
      <c r="S368" s="362"/>
      <c r="T368" s="362"/>
      <c r="U368" s="362"/>
      <c r="V368" s="362"/>
      <c r="W368" s="362"/>
      <c r="X368" s="362"/>
      <c r="Y368" s="362"/>
      <c r="Z368" s="362"/>
      <c r="AA368" s="362"/>
      <c r="AB368" s="362"/>
      <c r="AC368" s="362"/>
      <c r="AD368" s="362"/>
      <c r="AE368" s="362"/>
      <c r="AF368" s="362"/>
      <c r="AG368" s="362"/>
      <c r="AH368" s="362"/>
      <c r="AI368" s="362"/>
      <c r="AJ368" s="362"/>
      <c r="AK368" s="362"/>
      <c r="AL368" s="362"/>
    </row>
    <row r="369" spans="2:38" x14ac:dyDescent="0.25">
      <c r="B369" s="362"/>
      <c r="C369" s="362"/>
      <c r="D369" s="362"/>
      <c r="E369" s="362"/>
      <c r="F369" s="362"/>
      <c r="G369" s="362"/>
      <c r="H369" s="362"/>
      <c r="I369" s="362"/>
      <c r="J369" s="362"/>
      <c r="K369" s="362"/>
      <c r="L369" s="362"/>
      <c r="M369" s="362"/>
      <c r="N369" s="362"/>
      <c r="O369" s="362"/>
      <c r="P369" s="362"/>
      <c r="Q369" s="362"/>
      <c r="R369" s="362"/>
      <c r="S369" s="362"/>
      <c r="T369" s="362"/>
      <c r="U369" s="362"/>
      <c r="V369" s="362"/>
      <c r="W369" s="362"/>
      <c r="X369" s="362"/>
      <c r="Y369" s="362"/>
      <c r="Z369" s="362"/>
      <c r="AA369" s="362"/>
      <c r="AB369" s="362"/>
      <c r="AC369" s="362"/>
      <c r="AD369" s="362"/>
      <c r="AE369" s="362"/>
      <c r="AF369" s="362"/>
      <c r="AG369" s="362"/>
      <c r="AH369" s="362"/>
      <c r="AI369" s="362"/>
      <c r="AJ369" s="362"/>
      <c r="AK369" s="362"/>
      <c r="AL369" s="362"/>
    </row>
    <row r="370" spans="2:38" x14ac:dyDescent="0.25">
      <c r="B370" s="362"/>
      <c r="C370" s="362"/>
      <c r="D370" s="362"/>
      <c r="E370" s="362"/>
      <c r="F370" s="362"/>
      <c r="G370" s="362"/>
      <c r="H370" s="362"/>
      <c r="I370" s="362"/>
      <c r="J370" s="362"/>
      <c r="K370" s="362"/>
      <c r="L370" s="362"/>
      <c r="M370" s="362"/>
      <c r="N370" s="362"/>
      <c r="O370" s="362"/>
      <c r="P370" s="362"/>
      <c r="Q370" s="362"/>
      <c r="R370" s="362"/>
      <c r="S370" s="362"/>
      <c r="T370" s="362"/>
      <c r="U370" s="362"/>
      <c r="V370" s="362"/>
      <c r="W370" s="362"/>
      <c r="X370" s="362"/>
      <c r="Y370" s="362"/>
      <c r="Z370" s="362"/>
      <c r="AA370" s="362"/>
      <c r="AB370" s="362"/>
      <c r="AC370" s="362"/>
      <c r="AD370" s="362"/>
      <c r="AE370" s="362"/>
      <c r="AF370" s="362"/>
      <c r="AG370" s="362"/>
      <c r="AH370" s="362"/>
      <c r="AI370" s="362"/>
      <c r="AJ370" s="362"/>
      <c r="AK370" s="362"/>
      <c r="AL370" s="362"/>
    </row>
    <row r="371" spans="2:38" x14ac:dyDescent="0.25">
      <c r="B371" s="362"/>
      <c r="C371" s="362"/>
      <c r="D371" s="362"/>
      <c r="E371" s="362"/>
      <c r="F371" s="362"/>
      <c r="G371" s="362"/>
      <c r="H371" s="362"/>
      <c r="I371" s="362"/>
      <c r="J371" s="362"/>
      <c r="K371" s="362"/>
      <c r="L371" s="362"/>
      <c r="M371" s="362"/>
      <c r="N371" s="362"/>
      <c r="O371" s="362"/>
      <c r="P371" s="362"/>
      <c r="Q371" s="362"/>
      <c r="R371" s="362"/>
      <c r="S371" s="362"/>
      <c r="T371" s="362"/>
      <c r="U371" s="362"/>
      <c r="V371" s="362"/>
      <c r="W371" s="362"/>
      <c r="X371" s="362"/>
      <c r="Y371" s="362"/>
      <c r="Z371" s="362"/>
      <c r="AA371" s="362"/>
      <c r="AB371" s="362"/>
      <c r="AC371" s="362"/>
      <c r="AD371" s="362"/>
      <c r="AE371" s="362"/>
      <c r="AF371" s="362"/>
      <c r="AG371" s="362"/>
      <c r="AH371" s="362"/>
      <c r="AI371" s="362"/>
      <c r="AJ371" s="362"/>
      <c r="AK371" s="362"/>
      <c r="AL371" s="362"/>
    </row>
    <row r="372" spans="2:38" x14ac:dyDescent="0.25">
      <c r="B372" s="362"/>
      <c r="C372" s="362"/>
      <c r="D372" s="362"/>
      <c r="E372" s="362"/>
      <c r="F372" s="362"/>
      <c r="G372" s="362"/>
      <c r="H372" s="362"/>
      <c r="I372" s="362"/>
      <c r="J372" s="362"/>
      <c r="K372" s="362"/>
      <c r="L372" s="362"/>
      <c r="M372" s="362"/>
      <c r="N372" s="362"/>
      <c r="O372" s="362"/>
      <c r="P372" s="362"/>
      <c r="Q372" s="362"/>
      <c r="R372" s="362"/>
      <c r="S372" s="362"/>
      <c r="T372" s="362"/>
      <c r="U372" s="362"/>
      <c r="V372" s="362"/>
      <c r="W372" s="362"/>
      <c r="X372" s="362"/>
      <c r="Y372" s="362"/>
      <c r="Z372" s="362"/>
      <c r="AA372" s="362"/>
      <c r="AB372" s="362"/>
      <c r="AC372" s="362"/>
      <c r="AD372" s="362"/>
      <c r="AE372" s="362"/>
      <c r="AF372" s="362"/>
      <c r="AG372" s="362"/>
      <c r="AH372" s="362"/>
      <c r="AI372" s="362"/>
      <c r="AJ372" s="362"/>
      <c r="AK372" s="362"/>
      <c r="AL372" s="362"/>
    </row>
    <row r="373" spans="2:38" x14ac:dyDescent="0.25">
      <c r="B373" s="362"/>
      <c r="C373" s="362"/>
      <c r="D373" s="362"/>
      <c r="E373" s="362"/>
      <c r="F373" s="362"/>
      <c r="G373" s="362"/>
      <c r="H373" s="362"/>
      <c r="I373" s="362"/>
      <c r="J373" s="362"/>
      <c r="K373" s="362"/>
      <c r="L373" s="362"/>
      <c r="M373" s="362"/>
      <c r="N373" s="362"/>
      <c r="O373" s="362"/>
      <c r="P373" s="362"/>
      <c r="Q373" s="362"/>
      <c r="R373" s="362"/>
      <c r="S373" s="362"/>
      <c r="T373" s="362"/>
      <c r="U373" s="362"/>
      <c r="V373" s="362"/>
      <c r="W373" s="362"/>
      <c r="X373" s="362"/>
      <c r="Y373" s="362"/>
      <c r="Z373" s="362"/>
      <c r="AA373" s="362"/>
      <c r="AB373" s="362"/>
      <c r="AC373" s="362"/>
      <c r="AD373" s="362"/>
      <c r="AE373" s="362"/>
      <c r="AF373" s="362"/>
      <c r="AG373" s="362"/>
      <c r="AH373" s="362"/>
      <c r="AI373" s="362"/>
      <c r="AJ373" s="362"/>
      <c r="AK373" s="362"/>
      <c r="AL373" s="362"/>
    </row>
    <row r="374" spans="2:38" x14ac:dyDescent="0.25">
      <c r="B374" s="362"/>
      <c r="C374" s="362"/>
      <c r="D374" s="362"/>
      <c r="E374" s="362"/>
      <c r="F374" s="362"/>
      <c r="G374" s="362"/>
      <c r="H374" s="362"/>
      <c r="I374" s="362"/>
      <c r="J374" s="362"/>
      <c r="K374" s="362"/>
      <c r="L374" s="362"/>
      <c r="M374" s="362"/>
      <c r="N374" s="362"/>
      <c r="O374" s="362"/>
      <c r="P374" s="362"/>
      <c r="Q374" s="362"/>
      <c r="R374" s="362"/>
      <c r="S374" s="362"/>
      <c r="T374" s="362"/>
      <c r="U374" s="362"/>
      <c r="V374" s="362"/>
      <c r="W374" s="362"/>
      <c r="X374" s="362"/>
      <c r="Y374" s="362"/>
      <c r="Z374" s="362"/>
      <c r="AA374" s="362"/>
      <c r="AB374" s="362"/>
      <c r="AC374" s="362"/>
      <c r="AD374" s="362"/>
      <c r="AE374" s="362"/>
      <c r="AF374" s="362"/>
      <c r="AG374" s="362"/>
      <c r="AH374" s="362"/>
      <c r="AI374" s="362"/>
      <c r="AJ374" s="362"/>
      <c r="AK374" s="362"/>
      <c r="AL374" s="362"/>
    </row>
    <row r="375" spans="2:38" x14ac:dyDescent="0.25">
      <c r="B375" s="362"/>
      <c r="C375" s="362"/>
      <c r="D375" s="362"/>
      <c r="E375" s="362"/>
      <c r="F375" s="362"/>
      <c r="G375" s="362"/>
      <c r="H375" s="362"/>
      <c r="I375" s="362"/>
      <c r="J375" s="362"/>
      <c r="K375" s="362"/>
      <c r="L375" s="362"/>
      <c r="M375" s="362"/>
      <c r="N375" s="362"/>
      <c r="O375" s="362"/>
      <c r="P375" s="362"/>
      <c r="Q375" s="362"/>
      <c r="R375" s="362"/>
      <c r="S375" s="362"/>
      <c r="T375" s="362"/>
      <c r="U375" s="362"/>
      <c r="V375" s="362"/>
      <c r="W375" s="362"/>
      <c r="X375" s="362"/>
      <c r="Y375" s="362"/>
      <c r="Z375" s="362"/>
      <c r="AA375" s="362"/>
      <c r="AB375" s="362"/>
      <c r="AC375" s="362"/>
      <c r="AD375" s="362"/>
      <c r="AE375" s="362"/>
      <c r="AF375" s="362"/>
      <c r="AG375" s="362"/>
      <c r="AH375" s="362"/>
      <c r="AI375" s="362"/>
      <c r="AJ375" s="362"/>
      <c r="AK375" s="362"/>
      <c r="AL375" s="362"/>
    </row>
    <row r="376" spans="2:38" x14ac:dyDescent="0.25">
      <c r="B376" s="362"/>
      <c r="C376" s="362"/>
      <c r="D376" s="362"/>
      <c r="E376" s="362"/>
      <c r="F376" s="362"/>
      <c r="G376" s="362"/>
      <c r="H376" s="362"/>
      <c r="I376" s="362"/>
      <c r="J376" s="362"/>
      <c r="K376" s="362"/>
      <c r="L376" s="362"/>
      <c r="M376" s="362"/>
      <c r="N376" s="362"/>
      <c r="O376" s="362"/>
      <c r="P376" s="362"/>
      <c r="Q376" s="362"/>
      <c r="R376" s="362"/>
      <c r="S376" s="362"/>
      <c r="T376" s="362"/>
      <c r="U376" s="362"/>
      <c r="V376" s="362"/>
      <c r="W376" s="362"/>
      <c r="X376" s="362"/>
      <c r="Y376" s="362"/>
      <c r="Z376" s="362"/>
      <c r="AA376" s="362"/>
      <c r="AB376" s="362"/>
      <c r="AC376" s="362"/>
      <c r="AD376" s="362"/>
      <c r="AE376" s="362"/>
      <c r="AF376" s="362"/>
      <c r="AG376" s="362"/>
      <c r="AH376" s="362"/>
      <c r="AI376" s="362"/>
      <c r="AJ376" s="362"/>
      <c r="AK376" s="362"/>
      <c r="AL376" s="362"/>
    </row>
    <row r="377" spans="2:38" x14ac:dyDescent="0.25">
      <c r="B377" s="362"/>
      <c r="C377" s="362"/>
      <c r="D377" s="362"/>
      <c r="E377" s="362"/>
      <c r="F377" s="362"/>
      <c r="G377" s="362"/>
      <c r="H377" s="362"/>
      <c r="I377" s="362"/>
      <c r="J377" s="362"/>
      <c r="K377" s="362"/>
      <c r="L377" s="362"/>
      <c r="M377" s="362"/>
      <c r="N377" s="362"/>
      <c r="O377" s="362"/>
      <c r="P377" s="362"/>
      <c r="Q377" s="362"/>
      <c r="R377" s="362"/>
      <c r="S377" s="362"/>
      <c r="T377" s="362"/>
      <c r="U377" s="362"/>
      <c r="V377" s="362"/>
      <c r="W377" s="362"/>
      <c r="X377" s="362"/>
      <c r="Y377" s="362"/>
      <c r="Z377" s="362"/>
      <c r="AA377" s="362"/>
      <c r="AB377" s="362"/>
      <c r="AC377" s="362"/>
      <c r="AD377" s="362"/>
      <c r="AE377" s="362"/>
      <c r="AF377" s="362"/>
      <c r="AG377" s="362"/>
      <c r="AH377" s="362"/>
      <c r="AI377" s="362"/>
      <c r="AJ377" s="362"/>
      <c r="AK377" s="362"/>
      <c r="AL377" s="362"/>
    </row>
    <row r="378" spans="2:38" x14ac:dyDescent="0.25">
      <c r="B378" s="362"/>
      <c r="C378" s="362"/>
      <c r="D378" s="362"/>
      <c r="E378" s="362"/>
      <c r="F378" s="362"/>
      <c r="G378" s="362"/>
      <c r="H378" s="362"/>
      <c r="I378" s="362"/>
      <c r="J378" s="362"/>
      <c r="K378" s="362"/>
      <c r="L378" s="362"/>
      <c r="M378" s="362"/>
      <c r="N378" s="362"/>
      <c r="O378" s="362"/>
      <c r="P378" s="362"/>
      <c r="Q378" s="362"/>
      <c r="R378" s="362"/>
      <c r="S378" s="362"/>
      <c r="T378" s="362"/>
      <c r="U378" s="362"/>
      <c r="V378" s="362"/>
      <c r="W378" s="362"/>
      <c r="X378" s="362"/>
      <c r="Y378" s="362"/>
      <c r="Z378" s="362"/>
      <c r="AA378" s="362"/>
      <c r="AB378" s="362"/>
      <c r="AC378" s="362"/>
      <c r="AD378" s="362"/>
      <c r="AE378" s="362"/>
      <c r="AF378" s="362"/>
      <c r="AG378" s="362"/>
      <c r="AH378" s="362"/>
      <c r="AI378" s="362"/>
      <c r="AJ378" s="362"/>
      <c r="AK378" s="362"/>
      <c r="AL378" s="362"/>
    </row>
    <row r="379" spans="2:38" x14ac:dyDescent="0.25">
      <c r="B379" s="362"/>
      <c r="C379" s="362"/>
      <c r="D379" s="362"/>
      <c r="E379" s="362"/>
      <c r="F379" s="362"/>
      <c r="G379" s="362"/>
      <c r="H379" s="362"/>
      <c r="I379" s="362"/>
      <c r="J379" s="362"/>
      <c r="K379" s="362"/>
      <c r="L379" s="362"/>
      <c r="M379" s="362"/>
      <c r="N379" s="362"/>
      <c r="O379" s="362"/>
      <c r="P379" s="362"/>
      <c r="Q379" s="362"/>
      <c r="R379" s="362"/>
      <c r="S379" s="362"/>
      <c r="T379" s="362"/>
      <c r="U379" s="362"/>
      <c r="V379" s="362"/>
      <c r="W379" s="362"/>
      <c r="X379" s="362"/>
      <c r="Y379" s="362"/>
      <c r="Z379" s="362"/>
      <c r="AA379" s="362"/>
      <c r="AB379" s="362"/>
      <c r="AC379" s="362"/>
      <c r="AD379" s="362"/>
      <c r="AE379" s="362"/>
      <c r="AF379" s="362"/>
      <c r="AG379" s="362"/>
      <c r="AH379" s="362"/>
      <c r="AI379" s="362"/>
      <c r="AJ379" s="362"/>
      <c r="AK379" s="362"/>
      <c r="AL379" s="362"/>
    </row>
    <row r="380" spans="2:38" x14ac:dyDescent="0.25">
      <c r="B380" s="362"/>
      <c r="C380" s="362"/>
      <c r="D380" s="362"/>
      <c r="E380" s="362"/>
      <c r="F380" s="362"/>
      <c r="G380" s="362"/>
      <c r="H380" s="362"/>
      <c r="I380" s="362"/>
      <c r="J380" s="362"/>
      <c r="K380" s="362"/>
      <c r="L380" s="362"/>
      <c r="M380" s="362"/>
      <c r="N380" s="362"/>
      <c r="O380" s="362"/>
      <c r="P380" s="362"/>
      <c r="Q380" s="362"/>
      <c r="R380" s="362"/>
      <c r="S380" s="362"/>
      <c r="T380" s="362"/>
      <c r="U380" s="362"/>
      <c r="V380" s="362"/>
      <c r="W380" s="362"/>
      <c r="X380" s="362"/>
      <c r="Y380" s="362"/>
      <c r="Z380" s="362"/>
      <c r="AA380" s="362"/>
      <c r="AB380" s="362"/>
      <c r="AC380" s="362"/>
      <c r="AD380" s="362"/>
      <c r="AE380" s="362"/>
      <c r="AF380" s="362"/>
      <c r="AG380" s="362"/>
      <c r="AH380" s="362"/>
      <c r="AI380" s="362"/>
      <c r="AJ380" s="362"/>
      <c r="AK380" s="362"/>
      <c r="AL380" s="362"/>
    </row>
    <row r="381" spans="2:38" x14ac:dyDescent="0.25">
      <c r="B381" s="362"/>
      <c r="C381" s="362"/>
      <c r="D381" s="362"/>
      <c r="E381" s="362"/>
      <c r="F381" s="362"/>
      <c r="G381" s="362"/>
      <c r="H381" s="362"/>
      <c r="I381" s="362"/>
      <c r="J381" s="362"/>
      <c r="K381" s="362"/>
      <c r="L381" s="362"/>
      <c r="M381" s="362"/>
      <c r="N381" s="362"/>
      <c r="O381" s="362"/>
      <c r="P381" s="362"/>
      <c r="Q381" s="362"/>
      <c r="R381" s="362"/>
      <c r="S381" s="362"/>
      <c r="T381" s="362"/>
      <c r="U381" s="362"/>
      <c r="V381" s="362"/>
      <c r="W381" s="362"/>
      <c r="X381" s="362"/>
      <c r="Y381" s="362"/>
      <c r="Z381" s="362"/>
      <c r="AA381" s="362"/>
      <c r="AB381" s="362"/>
      <c r="AC381" s="362"/>
      <c r="AD381" s="362"/>
      <c r="AE381" s="362"/>
      <c r="AF381" s="362"/>
      <c r="AG381" s="362"/>
      <c r="AH381" s="362"/>
      <c r="AI381" s="362"/>
      <c r="AJ381" s="362"/>
      <c r="AK381" s="362"/>
      <c r="AL381" s="362"/>
    </row>
    <row r="382" spans="2:38" x14ac:dyDescent="0.25">
      <c r="B382" s="362"/>
      <c r="C382" s="362"/>
      <c r="D382" s="362"/>
      <c r="E382" s="362"/>
      <c r="F382" s="362"/>
      <c r="G382" s="362"/>
      <c r="H382" s="362"/>
      <c r="I382" s="362"/>
      <c r="J382" s="362"/>
      <c r="K382" s="362"/>
      <c r="L382" s="362"/>
      <c r="M382" s="362"/>
      <c r="N382" s="362"/>
      <c r="O382" s="362"/>
      <c r="P382" s="362"/>
      <c r="Q382" s="362"/>
      <c r="R382" s="362"/>
      <c r="S382" s="362"/>
      <c r="T382" s="362"/>
      <c r="U382" s="362"/>
      <c r="V382" s="362"/>
      <c r="W382" s="362"/>
      <c r="X382" s="362"/>
      <c r="Y382" s="362"/>
      <c r="Z382" s="362"/>
      <c r="AA382" s="362"/>
      <c r="AB382" s="362"/>
      <c r="AC382" s="362"/>
      <c r="AD382" s="362"/>
      <c r="AE382" s="362"/>
      <c r="AF382" s="362"/>
      <c r="AG382" s="362"/>
      <c r="AH382" s="362"/>
      <c r="AI382" s="362"/>
      <c r="AJ382" s="362"/>
      <c r="AK382" s="362"/>
      <c r="AL382" s="362"/>
    </row>
    <row r="383" spans="2:38" x14ac:dyDescent="0.25">
      <c r="B383" s="362"/>
      <c r="C383" s="362"/>
      <c r="D383" s="362"/>
      <c r="E383" s="362"/>
      <c r="F383" s="362"/>
      <c r="G383" s="362"/>
      <c r="H383" s="362"/>
      <c r="I383" s="362"/>
      <c r="J383" s="362"/>
      <c r="K383" s="362"/>
      <c r="L383" s="362"/>
      <c r="M383" s="362"/>
      <c r="N383" s="362"/>
      <c r="O383" s="362"/>
      <c r="P383" s="362"/>
      <c r="Q383" s="362"/>
      <c r="R383" s="362"/>
      <c r="S383" s="362"/>
      <c r="T383" s="362"/>
      <c r="U383" s="362"/>
      <c r="V383" s="362"/>
      <c r="W383" s="362"/>
      <c r="X383" s="362"/>
      <c r="Y383" s="362"/>
      <c r="Z383" s="362"/>
      <c r="AA383" s="362"/>
      <c r="AB383" s="362"/>
      <c r="AC383" s="362"/>
      <c r="AD383" s="362"/>
      <c r="AE383" s="362"/>
      <c r="AF383" s="362"/>
      <c r="AG383" s="362"/>
      <c r="AH383" s="362"/>
      <c r="AI383" s="362"/>
      <c r="AJ383" s="362"/>
      <c r="AK383" s="362"/>
      <c r="AL383" s="362"/>
    </row>
    <row r="384" spans="2:38" x14ac:dyDescent="0.25">
      <c r="B384" s="362"/>
      <c r="C384" s="362"/>
      <c r="D384" s="362"/>
      <c r="E384" s="362"/>
      <c r="F384" s="362"/>
      <c r="G384" s="362"/>
      <c r="H384" s="362"/>
      <c r="I384" s="362"/>
      <c r="J384" s="362"/>
      <c r="K384" s="362"/>
      <c r="L384" s="362"/>
      <c r="M384" s="362"/>
      <c r="N384" s="362"/>
      <c r="O384" s="362"/>
      <c r="P384" s="362"/>
      <c r="Q384" s="362"/>
      <c r="R384" s="362"/>
      <c r="S384" s="362"/>
      <c r="T384" s="362"/>
      <c r="U384" s="362"/>
      <c r="V384" s="362"/>
      <c r="W384" s="362"/>
      <c r="X384" s="362"/>
      <c r="Y384" s="362"/>
      <c r="Z384" s="362"/>
      <c r="AA384" s="362"/>
      <c r="AB384" s="362"/>
      <c r="AC384" s="362"/>
      <c r="AD384" s="362"/>
      <c r="AE384" s="362"/>
      <c r="AF384" s="362"/>
      <c r="AG384" s="362"/>
      <c r="AH384" s="362"/>
      <c r="AI384" s="362"/>
      <c r="AJ384" s="362"/>
      <c r="AK384" s="362"/>
      <c r="AL384" s="362"/>
    </row>
    <row r="385" spans="2:38" x14ac:dyDescent="0.25">
      <c r="B385" s="362"/>
      <c r="C385" s="362"/>
      <c r="D385" s="362"/>
      <c r="E385" s="362"/>
      <c r="F385" s="362"/>
      <c r="G385" s="362"/>
      <c r="H385" s="362"/>
      <c r="I385" s="362"/>
      <c r="J385" s="362"/>
      <c r="K385" s="362"/>
      <c r="L385" s="362"/>
      <c r="M385" s="362"/>
      <c r="N385" s="362"/>
      <c r="O385" s="362"/>
      <c r="P385" s="362"/>
      <c r="Q385" s="362"/>
      <c r="R385" s="362"/>
      <c r="S385" s="362"/>
      <c r="T385" s="362"/>
      <c r="U385" s="362"/>
      <c r="V385" s="362"/>
      <c r="W385" s="362"/>
      <c r="X385" s="362"/>
      <c r="Y385" s="362"/>
      <c r="Z385" s="362"/>
      <c r="AA385" s="362"/>
      <c r="AB385" s="362"/>
      <c r="AC385" s="362"/>
      <c r="AD385" s="362"/>
      <c r="AE385" s="362"/>
      <c r="AF385" s="362"/>
      <c r="AG385" s="362"/>
      <c r="AH385" s="362"/>
      <c r="AI385" s="362"/>
      <c r="AJ385" s="362"/>
      <c r="AK385" s="362"/>
      <c r="AL385" s="362"/>
    </row>
    <row r="386" spans="2:38" x14ac:dyDescent="0.25">
      <c r="B386" s="362"/>
      <c r="C386" s="362"/>
      <c r="D386" s="362"/>
      <c r="E386" s="362"/>
      <c r="F386" s="362"/>
      <c r="G386" s="362"/>
      <c r="H386" s="362"/>
      <c r="I386" s="362"/>
      <c r="J386" s="362"/>
      <c r="K386" s="362"/>
      <c r="L386" s="362"/>
      <c r="M386" s="362"/>
      <c r="N386" s="362"/>
      <c r="O386" s="362"/>
      <c r="P386" s="362"/>
      <c r="Q386" s="362"/>
      <c r="R386" s="362"/>
      <c r="S386" s="362"/>
      <c r="T386" s="362"/>
      <c r="U386" s="362"/>
      <c r="V386" s="362"/>
      <c r="W386" s="362"/>
      <c r="X386" s="362"/>
      <c r="Y386" s="362"/>
      <c r="Z386" s="362"/>
      <c r="AA386" s="362"/>
      <c r="AB386" s="362"/>
      <c r="AC386" s="362"/>
      <c r="AD386" s="362"/>
      <c r="AE386" s="362"/>
      <c r="AF386" s="362"/>
      <c r="AG386" s="362"/>
      <c r="AH386" s="362"/>
      <c r="AI386" s="362"/>
      <c r="AJ386" s="362"/>
      <c r="AK386" s="362"/>
      <c r="AL386" s="362"/>
    </row>
    <row r="387" spans="2:38" x14ac:dyDescent="0.25">
      <c r="B387" s="362"/>
      <c r="C387" s="362"/>
      <c r="D387" s="362"/>
      <c r="E387" s="362"/>
      <c r="F387" s="362"/>
      <c r="G387" s="362"/>
      <c r="H387" s="362"/>
      <c r="I387" s="362"/>
      <c r="J387" s="362"/>
      <c r="K387" s="362"/>
      <c r="L387" s="362"/>
      <c r="M387" s="362"/>
      <c r="N387" s="362"/>
      <c r="O387" s="362"/>
      <c r="P387" s="362"/>
      <c r="Q387" s="362"/>
      <c r="R387" s="362"/>
      <c r="S387" s="362"/>
      <c r="T387" s="362"/>
      <c r="U387" s="362"/>
      <c r="V387" s="362"/>
      <c r="W387" s="362"/>
      <c r="X387" s="362"/>
      <c r="Y387" s="362"/>
      <c r="Z387" s="362"/>
      <c r="AA387" s="362"/>
      <c r="AB387" s="362"/>
      <c r="AC387" s="362"/>
      <c r="AD387" s="362"/>
      <c r="AE387" s="362"/>
      <c r="AF387" s="362"/>
      <c r="AG387" s="362"/>
      <c r="AH387" s="362"/>
      <c r="AI387" s="362"/>
      <c r="AJ387" s="362"/>
      <c r="AK387" s="362"/>
      <c r="AL387" s="362"/>
    </row>
    <row r="388" spans="2:38" x14ac:dyDescent="0.25">
      <c r="B388" s="362"/>
      <c r="C388" s="362"/>
      <c r="D388" s="362"/>
      <c r="E388" s="362"/>
      <c r="F388" s="362"/>
      <c r="G388" s="362"/>
      <c r="H388" s="362"/>
      <c r="I388" s="362"/>
      <c r="J388" s="362"/>
      <c r="K388" s="362"/>
      <c r="L388" s="362"/>
      <c r="M388" s="362"/>
      <c r="N388" s="362"/>
      <c r="O388" s="362"/>
      <c r="P388" s="362"/>
      <c r="Q388" s="362"/>
      <c r="R388" s="362"/>
      <c r="S388" s="362"/>
      <c r="T388" s="362"/>
      <c r="U388" s="362"/>
      <c r="V388" s="362"/>
      <c r="W388" s="362"/>
      <c r="X388" s="362"/>
      <c r="Y388" s="362"/>
      <c r="Z388" s="362"/>
      <c r="AA388" s="362"/>
      <c r="AB388" s="362"/>
      <c r="AC388" s="362"/>
      <c r="AD388" s="362"/>
      <c r="AE388" s="362"/>
      <c r="AF388" s="362"/>
      <c r="AG388" s="362"/>
      <c r="AH388" s="362"/>
      <c r="AI388" s="362"/>
      <c r="AJ388" s="362"/>
      <c r="AK388" s="362"/>
      <c r="AL388" s="362"/>
    </row>
    <row r="389" spans="2:38" x14ac:dyDescent="0.25">
      <c r="B389" s="362"/>
      <c r="C389" s="362"/>
      <c r="D389" s="362"/>
      <c r="E389" s="362"/>
      <c r="F389" s="362"/>
      <c r="G389" s="362"/>
      <c r="H389" s="362"/>
      <c r="I389" s="362"/>
      <c r="J389" s="362"/>
      <c r="K389" s="362"/>
      <c r="L389" s="362"/>
      <c r="M389" s="362"/>
      <c r="N389" s="362"/>
      <c r="O389" s="362"/>
      <c r="P389" s="362"/>
      <c r="Q389" s="362"/>
      <c r="R389" s="362"/>
      <c r="S389" s="362"/>
      <c r="T389" s="362"/>
      <c r="U389" s="362"/>
      <c r="V389" s="362"/>
      <c r="W389" s="362"/>
      <c r="X389" s="362"/>
      <c r="Y389" s="362"/>
      <c r="Z389" s="362"/>
      <c r="AA389" s="362"/>
      <c r="AB389" s="362"/>
      <c r="AC389" s="362"/>
      <c r="AD389" s="362"/>
      <c r="AE389" s="362"/>
      <c r="AF389" s="362"/>
      <c r="AG389" s="362"/>
      <c r="AH389" s="362"/>
      <c r="AI389" s="362"/>
      <c r="AJ389" s="362"/>
      <c r="AK389" s="362"/>
      <c r="AL389" s="362"/>
    </row>
    <row r="390" spans="2:38" x14ac:dyDescent="0.25">
      <c r="B390" s="362"/>
      <c r="C390" s="362"/>
      <c r="D390" s="362"/>
      <c r="E390" s="362"/>
      <c r="F390" s="362"/>
      <c r="G390" s="362"/>
      <c r="H390" s="362"/>
      <c r="I390" s="362"/>
      <c r="J390" s="362"/>
      <c r="K390" s="362"/>
      <c r="L390" s="362"/>
      <c r="M390" s="362"/>
      <c r="N390" s="362"/>
      <c r="O390" s="362"/>
      <c r="P390" s="362"/>
      <c r="Q390" s="362"/>
      <c r="R390" s="362"/>
      <c r="S390" s="362"/>
      <c r="T390" s="362"/>
      <c r="U390" s="362"/>
      <c r="V390" s="362"/>
      <c r="W390" s="362"/>
      <c r="X390" s="362"/>
      <c r="Y390" s="362"/>
      <c r="Z390" s="362"/>
      <c r="AA390" s="362"/>
      <c r="AB390" s="362"/>
      <c r="AC390" s="362"/>
      <c r="AD390" s="362"/>
      <c r="AE390" s="362"/>
      <c r="AF390" s="362"/>
      <c r="AG390" s="362"/>
      <c r="AH390" s="362"/>
      <c r="AI390" s="362"/>
      <c r="AJ390" s="362"/>
      <c r="AK390" s="362"/>
      <c r="AL390" s="362"/>
    </row>
    <row r="391" spans="2:38" x14ac:dyDescent="0.25">
      <c r="B391" s="362"/>
      <c r="C391" s="362"/>
      <c r="D391" s="362"/>
      <c r="E391" s="362"/>
      <c r="F391" s="362"/>
      <c r="G391" s="362"/>
      <c r="H391" s="362"/>
      <c r="I391" s="362"/>
      <c r="J391" s="362"/>
      <c r="K391" s="362"/>
      <c r="L391" s="362"/>
      <c r="M391" s="362"/>
      <c r="N391" s="362"/>
      <c r="O391" s="362"/>
      <c r="P391" s="362"/>
      <c r="Q391" s="362"/>
      <c r="R391" s="362"/>
      <c r="S391" s="362"/>
      <c r="T391" s="362"/>
      <c r="U391" s="362"/>
      <c r="V391" s="362"/>
      <c r="W391" s="362"/>
      <c r="X391" s="362"/>
      <c r="Y391" s="362"/>
      <c r="Z391" s="362"/>
      <c r="AA391" s="362"/>
      <c r="AB391" s="362"/>
      <c r="AC391" s="362"/>
      <c r="AD391" s="362"/>
      <c r="AE391" s="362"/>
      <c r="AF391" s="362"/>
      <c r="AG391" s="362"/>
      <c r="AH391" s="362"/>
      <c r="AI391" s="362"/>
      <c r="AJ391" s="362"/>
      <c r="AK391" s="362"/>
      <c r="AL391" s="362"/>
    </row>
    <row r="392" spans="2:38" x14ac:dyDescent="0.25">
      <c r="B392" s="362"/>
      <c r="C392" s="362"/>
      <c r="D392" s="362"/>
      <c r="E392" s="362"/>
      <c r="F392" s="362"/>
      <c r="G392" s="362"/>
      <c r="H392" s="362"/>
      <c r="I392" s="362"/>
      <c r="J392" s="362"/>
      <c r="K392" s="362"/>
      <c r="L392" s="362"/>
      <c r="M392" s="362"/>
      <c r="N392" s="362"/>
      <c r="O392" s="362"/>
      <c r="P392" s="362"/>
      <c r="Q392" s="362"/>
      <c r="R392" s="362"/>
      <c r="S392" s="362"/>
      <c r="T392" s="362"/>
      <c r="U392" s="362"/>
      <c r="V392" s="362"/>
      <c r="W392" s="362"/>
      <c r="X392" s="362"/>
      <c r="Y392" s="362"/>
      <c r="Z392" s="362"/>
      <c r="AA392" s="362"/>
      <c r="AB392" s="362"/>
      <c r="AC392" s="362"/>
      <c r="AD392" s="362"/>
      <c r="AE392" s="362"/>
      <c r="AF392" s="362"/>
      <c r="AG392" s="362"/>
      <c r="AH392" s="362"/>
      <c r="AI392" s="362"/>
      <c r="AJ392" s="362"/>
      <c r="AK392" s="362"/>
      <c r="AL392" s="362"/>
    </row>
    <row r="393" spans="2:38" x14ac:dyDescent="0.25">
      <c r="B393" s="362"/>
      <c r="C393" s="362"/>
      <c r="D393" s="362"/>
      <c r="E393" s="362"/>
      <c r="F393" s="362"/>
      <c r="G393" s="362"/>
      <c r="H393" s="362"/>
      <c r="I393" s="362"/>
      <c r="J393" s="362"/>
      <c r="K393" s="362"/>
      <c r="L393" s="362"/>
      <c r="M393" s="362"/>
      <c r="N393" s="362"/>
      <c r="O393" s="362"/>
      <c r="P393" s="362"/>
      <c r="Q393" s="362"/>
      <c r="R393" s="362"/>
      <c r="S393" s="362"/>
      <c r="T393" s="362"/>
      <c r="U393" s="362"/>
      <c r="V393" s="362"/>
      <c r="W393" s="362"/>
      <c r="X393" s="362"/>
      <c r="Y393" s="362"/>
      <c r="Z393" s="362"/>
      <c r="AA393" s="362"/>
      <c r="AB393" s="362"/>
      <c r="AC393" s="362"/>
      <c r="AD393" s="362"/>
      <c r="AE393" s="362"/>
      <c r="AF393" s="362"/>
      <c r="AG393" s="362"/>
      <c r="AH393" s="362"/>
      <c r="AI393" s="362"/>
      <c r="AJ393" s="362"/>
      <c r="AK393" s="362"/>
      <c r="AL393" s="362"/>
    </row>
    <row r="394" spans="2:38" x14ac:dyDescent="0.25">
      <c r="B394" s="362"/>
      <c r="C394" s="362"/>
      <c r="D394" s="362"/>
      <c r="E394" s="362"/>
      <c r="F394" s="362"/>
      <c r="G394" s="362"/>
      <c r="H394" s="362"/>
      <c r="I394" s="362"/>
      <c r="J394" s="362"/>
      <c r="K394" s="362"/>
      <c r="L394" s="362"/>
      <c r="M394" s="362"/>
      <c r="N394" s="362"/>
      <c r="O394" s="362"/>
      <c r="P394" s="362"/>
      <c r="Q394" s="362"/>
      <c r="R394" s="362"/>
      <c r="S394" s="362"/>
      <c r="T394" s="362"/>
      <c r="U394" s="362"/>
      <c r="V394" s="362"/>
      <c r="W394" s="362"/>
      <c r="X394" s="362"/>
      <c r="Y394" s="362"/>
      <c r="Z394" s="362"/>
      <c r="AA394" s="362"/>
      <c r="AB394" s="362"/>
      <c r="AC394" s="362"/>
      <c r="AD394" s="362"/>
      <c r="AE394" s="362"/>
      <c r="AF394" s="362"/>
      <c r="AG394" s="362"/>
      <c r="AH394" s="362"/>
      <c r="AI394" s="362"/>
      <c r="AJ394" s="362"/>
      <c r="AK394" s="362"/>
      <c r="AL394" s="362"/>
    </row>
    <row r="395" spans="2:38" x14ac:dyDescent="0.25">
      <c r="B395" s="362"/>
      <c r="C395" s="362"/>
      <c r="D395" s="362"/>
      <c r="E395" s="362"/>
      <c r="F395" s="362"/>
      <c r="G395" s="362"/>
      <c r="H395" s="362"/>
      <c r="I395" s="362"/>
      <c r="J395" s="362"/>
      <c r="K395" s="362"/>
      <c r="L395" s="362"/>
      <c r="M395" s="362"/>
      <c r="N395" s="362"/>
      <c r="O395" s="362"/>
      <c r="P395" s="362"/>
      <c r="Q395" s="362"/>
      <c r="R395" s="362"/>
      <c r="S395" s="362"/>
      <c r="T395" s="362"/>
      <c r="U395" s="362"/>
      <c r="V395" s="362"/>
      <c r="W395" s="362"/>
      <c r="X395" s="362"/>
      <c r="Y395" s="362"/>
      <c r="Z395" s="362"/>
      <c r="AA395" s="362"/>
      <c r="AB395" s="362"/>
      <c r="AC395" s="362"/>
      <c r="AD395" s="362"/>
      <c r="AE395" s="362"/>
      <c r="AF395" s="362"/>
      <c r="AG395" s="362"/>
      <c r="AH395" s="362"/>
      <c r="AI395" s="362"/>
      <c r="AJ395" s="362"/>
      <c r="AK395" s="362"/>
      <c r="AL395" s="362"/>
    </row>
    <row r="396" spans="2:38" x14ac:dyDescent="0.25">
      <c r="B396" s="362"/>
      <c r="C396" s="362"/>
      <c r="D396" s="362"/>
      <c r="E396" s="362"/>
      <c r="F396" s="362"/>
      <c r="G396" s="362"/>
      <c r="H396" s="362"/>
      <c r="I396" s="362"/>
      <c r="J396" s="362"/>
      <c r="K396" s="362"/>
      <c r="L396" s="362"/>
      <c r="M396" s="362"/>
      <c r="N396" s="362"/>
      <c r="O396" s="362"/>
      <c r="P396" s="362"/>
      <c r="Q396" s="362"/>
      <c r="R396" s="362"/>
      <c r="S396" s="362"/>
      <c r="T396" s="362"/>
      <c r="U396" s="362"/>
      <c r="V396" s="362"/>
      <c r="W396" s="362"/>
      <c r="X396" s="362"/>
      <c r="Y396" s="362"/>
      <c r="Z396" s="362"/>
      <c r="AA396" s="362"/>
      <c r="AB396" s="362"/>
      <c r="AC396" s="362"/>
      <c r="AD396" s="362"/>
      <c r="AE396" s="362"/>
      <c r="AF396" s="362"/>
      <c r="AG396" s="362"/>
      <c r="AH396" s="362"/>
      <c r="AI396" s="362"/>
      <c r="AJ396" s="362"/>
      <c r="AK396" s="362"/>
      <c r="AL396" s="362"/>
    </row>
    <row r="397" spans="2:38" x14ac:dyDescent="0.25">
      <c r="B397" s="362"/>
      <c r="C397" s="362"/>
      <c r="D397" s="362"/>
      <c r="E397" s="362"/>
      <c r="F397" s="362"/>
      <c r="G397" s="362"/>
      <c r="H397" s="362"/>
      <c r="I397" s="362"/>
      <c r="J397" s="362"/>
      <c r="K397" s="362"/>
      <c r="L397" s="362"/>
      <c r="M397" s="362"/>
      <c r="N397" s="362"/>
      <c r="O397" s="362"/>
      <c r="P397" s="362"/>
      <c r="Q397" s="362"/>
      <c r="R397" s="362"/>
      <c r="S397" s="362"/>
      <c r="T397" s="362"/>
      <c r="U397" s="362"/>
      <c r="V397" s="362"/>
      <c r="W397" s="362"/>
      <c r="X397" s="362"/>
      <c r="Y397" s="362"/>
      <c r="Z397" s="362"/>
      <c r="AA397" s="362"/>
      <c r="AB397" s="362"/>
      <c r="AC397" s="362"/>
      <c r="AD397" s="362"/>
      <c r="AE397" s="362"/>
      <c r="AF397" s="362"/>
      <c r="AG397" s="362"/>
      <c r="AH397" s="362"/>
      <c r="AI397" s="362"/>
      <c r="AJ397" s="362"/>
      <c r="AK397" s="362"/>
      <c r="AL397" s="362"/>
    </row>
    <row r="398" spans="2:38" x14ac:dyDescent="0.25">
      <c r="B398" s="362"/>
      <c r="C398" s="362"/>
      <c r="D398" s="362"/>
      <c r="E398" s="362"/>
      <c r="F398" s="362"/>
      <c r="G398" s="362"/>
      <c r="H398" s="362"/>
      <c r="I398" s="362"/>
      <c r="J398" s="362"/>
      <c r="K398" s="362"/>
      <c r="L398" s="362"/>
      <c r="M398" s="362"/>
      <c r="N398" s="362"/>
      <c r="O398" s="362"/>
      <c r="P398" s="362"/>
      <c r="Q398" s="362"/>
      <c r="R398" s="362"/>
      <c r="S398" s="362"/>
      <c r="T398" s="362"/>
      <c r="U398" s="362"/>
      <c r="V398" s="362"/>
      <c r="W398" s="362"/>
      <c r="X398" s="362"/>
      <c r="Y398" s="362"/>
      <c r="Z398" s="362"/>
      <c r="AA398" s="362"/>
      <c r="AB398" s="362"/>
      <c r="AC398" s="362"/>
      <c r="AD398" s="362"/>
      <c r="AE398" s="362"/>
      <c r="AF398" s="362"/>
      <c r="AG398" s="362"/>
      <c r="AH398" s="362"/>
      <c r="AI398" s="362"/>
      <c r="AJ398" s="362"/>
      <c r="AK398" s="362"/>
      <c r="AL398" s="362"/>
    </row>
    <row r="399" spans="2:38" x14ac:dyDescent="0.25">
      <c r="B399" s="362"/>
      <c r="C399" s="362"/>
      <c r="D399" s="362"/>
      <c r="E399" s="362"/>
      <c r="F399" s="362"/>
      <c r="G399" s="362"/>
      <c r="H399" s="362"/>
      <c r="I399" s="362"/>
      <c r="J399" s="362"/>
      <c r="K399" s="362"/>
      <c r="L399" s="362"/>
      <c r="M399" s="362"/>
      <c r="N399" s="362"/>
      <c r="O399" s="362"/>
      <c r="P399" s="362"/>
      <c r="Q399" s="362"/>
      <c r="R399" s="362"/>
      <c r="S399" s="362"/>
      <c r="T399" s="362"/>
      <c r="U399" s="362"/>
      <c r="V399" s="362"/>
      <c r="W399" s="362"/>
      <c r="X399" s="362"/>
      <c r="Y399" s="362"/>
      <c r="Z399" s="362"/>
      <c r="AA399" s="362"/>
      <c r="AB399" s="362"/>
      <c r="AC399" s="362"/>
      <c r="AD399" s="362"/>
      <c r="AE399" s="362"/>
      <c r="AF399" s="362"/>
      <c r="AG399" s="362"/>
      <c r="AH399" s="362"/>
      <c r="AI399" s="362"/>
      <c r="AJ399" s="362"/>
      <c r="AK399" s="362"/>
      <c r="AL399" s="362"/>
    </row>
    <row r="400" spans="2:38" x14ac:dyDescent="0.25">
      <c r="B400" s="362"/>
      <c r="C400" s="362"/>
      <c r="D400" s="362"/>
      <c r="E400" s="362"/>
      <c r="F400" s="362"/>
      <c r="G400" s="362"/>
      <c r="H400" s="362"/>
      <c r="I400" s="362"/>
      <c r="J400" s="362"/>
      <c r="K400" s="362"/>
      <c r="L400" s="362"/>
      <c r="M400" s="362"/>
      <c r="N400" s="362"/>
      <c r="O400" s="362"/>
      <c r="P400" s="362"/>
      <c r="Q400" s="362"/>
      <c r="R400" s="362"/>
      <c r="S400" s="362"/>
      <c r="T400" s="362"/>
      <c r="U400" s="362"/>
      <c r="V400" s="362"/>
      <c r="W400" s="362"/>
      <c r="X400" s="362"/>
      <c r="Y400" s="362"/>
      <c r="Z400" s="362"/>
      <c r="AA400" s="362"/>
      <c r="AB400" s="362"/>
      <c r="AC400" s="362"/>
      <c r="AD400" s="362"/>
      <c r="AE400" s="362"/>
      <c r="AF400" s="362"/>
      <c r="AG400" s="362"/>
      <c r="AH400" s="362"/>
      <c r="AI400" s="362"/>
      <c r="AJ400" s="362"/>
      <c r="AK400" s="362"/>
      <c r="AL400" s="362"/>
    </row>
    <row r="401" spans="2:38" x14ac:dyDescent="0.25">
      <c r="B401" s="362"/>
      <c r="C401" s="362"/>
      <c r="D401" s="362"/>
      <c r="E401" s="362"/>
      <c r="F401" s="362"/>
      <c r="G401" s="362"/>
      <c r="H401" s="362"/>
      <c r="I401" s="362"/>
      <c r="J401" s="362"/>
      <c r="K401" s="362"/>
      <c r="L401" s="362"/>
      <c r="M401" s="362"/>
      <c r="N401" s="362"/>
      <c r="O401" s="362"/>
      <c r="P401" s="362"/>
      <c r="Q401" s="362"/>
      <c r="R401" s="362"/>
      <c r="S401" s="362"/>
      <c r="T401" s="362"/>
      <c r="U401" s="362"/>
      <c r="V401" s="362"/>
      <c r="W401" s="362"/>
      <c r="X401" s="362"/>
      <c r="Y401" s="362"/>
      <c r="Z401" s="362"/>
      <c r="AA401" s="362"/>
      <c r="AB401" s="362"/>
      <c r="AC401" s="362"/>
      <c r="AD401" s="362"/>
      <c r="AE401" s="362"/>
      <c r="AF401" s="362"/>
      <c r="AG401" s="362"/>
      <c r="AH401" s="362"/>
      <c r="AI401" s="362"/>
      <c r="AJ401" s="362"/>
      <c r="AK401" s="362"/>
      <c r="AL401" s="362"/>
    </row>
    <row r="402" spans="2:38" x14ac:dyDescent="0.25">
      <c r="B402" s="362"/>
      <c r="C402" s="362"/>
      <c r="D402" s="362"/>
      <c r="E402" s="362"/>
      <c r="F402" s="362"/>
      <c r="G402" s="362"/>
      <c r="H402" s="362"/>
      <c r="I402" s="362"/>
      <c r="J402" s="362"/>
      <c r="K402" s="362"/>
      <c r="L402" s="362"/>
      <c r="M402" s="362"/>
      <c r="N402" s="362"/>
      <c r="O402" s="362"/>
      <c r="P402" s="362"/>
      <c r="Q402" s="362"/>
      <c r="R402" s="362"/>
      <c r="S402" s="362"/>
      <c r="T402" s="362"/>
      <c r="U402" s="362"/>
      <c r="V402" s="362"/>
      <c r="W402" s="362"/>
      <c r="X402" s="362"/>
      <c r="Y402" s="362"/>
      <c r="Z402" s="362"/>
      <c r="AA402" s="362"/>
      <c r="AB402" s="362"/>
      <c r="AC402" s="362"/>
      <c r="AD402" s="362"/>
      <c r="AE402" s="362"/>
      <c r="AF402" s="362"/>
      <c r="AG402" s="362"/>
      <c r="AH402" s="362"/>
      <c r="AI402" s="362"/>
      <c r="AJ402" s="362"/>
      <c r="AK402" s="362"/>
      <c r="AL402" s="362"/>
    </row>
    <row r="403" spans="2:38" x14ac:dyDescent="0.25">
      <c r="B403" s="362"/>
      <c r="C403" s="362"/>
      <c r="D403" s="362"/>
      <c r="E403" s="362"/>
      <c r="F403" s="362"/>
      <c r="G403" s="362"/>
      <c r="H403" s="362"/>
      <c r="I403" s="362"/>
      <c r="J403" s="362"/>
      <c r="K403" s="362"/>
      <c r="L403" s="362"/>
      <c r="M403" s="362"/>
      <c r="N403" s="362"/>
      <c r="O403" s="362"/>
      <c r="P403" s="362"/>
      <c r="Q403" s="362"/>
      <c r="R403" s="362"/>
      <c r="S403" s="362"/>
      <c r="T403" s="362"/>
      <c r="U403" s="362"/>
      <c r="V403" s="362"/>
      <c r="W403" s="362"/>
      <c r="X403" s="362"/>
      <c r="Y403" s="362"/>
      <c r="Z403" s="362"/>
      <c r="AA403" s="362"/>
      <c r="AB403" s="362"/>
      <c r="AC403" s="362"/>
      <c r="AD403" s="362"/>
      <c r="AE403" s="362"/>
      <c r="AF403" s="362"/>
      <c r="AG403" s="362"/>
      <c r="AH403" s="362"/>
      <c r="AI403" s="362"/>
      <c r="AJ403" s="362"/>
      <c r="AK403" s="362"/>
      <c r="AL403" s="362"/>
    </row>
    <row r="404" spans="2:38" x14ac:dyDescent="0.25">
      <c r="B404" s="362"/>
      <c r="C404" s="362"/>
      <c r="D404" s="362"/>
      <c r="E404" s="362"/>
      <c r="F404" s="362"/>
      <c r="G404" s="362"/>
      <c r="H404" s="362"/>
      <c r="I404" s="362"/>
      <c r="J404" s="362"/>
      <c r="K404" s="362"/>
      <c r="L404" s="362"/>
      <c r="M404" s="362"/>
      <c r="N404" s="362"/>
      <c r="O404" s="362"/>
      <c r="P404" s="362"/>
      <c r="Q404" s="362"/>
      <c r="R404" s="362"/>
      <c r="S404" s="362"/>
      <c r="T404" s="362"/>
      <c r="U404" s="362"/>
      <c r="V404" s="362"/>
      <c r="W404" s="362"/>
      <c r="X404" s="362"/>
      <c r="Y404" s="362"/>
      <c r="Z404" s="362"/>
      <c r="AA404" s="362"/>
      <c r="AB404" s="362"/>
      <c r="AC404" s="362"/>
      <c r="AD404" s="362"/>
      <c r="AE404" s="362"/>
      <c r="AF404" s="362"/>
      <c r="AG404" s="362"/>
      <c r="AH404" s="362"/>
      <c r="AI404" s="362"/>
      <c r="AJ404" s="362"/>
      <c r="AK404" s="362"/>
      <c r="AL404" s="362"/>
    </row>
    <row r="405" spans="2:38" x14ac:dyDescent="0.25">
      <c r="B405" s="362"/>
      <c r="C405" s="362"/>
      <c r="D405" s="362"/>
      <c r="E405" s="362"/>
      <c r="F405" s="362"/>
      <c r="G405" s="362"/>
      <c r="H405" s="362"/>
      <c r="I405" s="362"/>
      <c r="J405" s="362"/>
      <c r="K405" s="362"/>
      <c r="L405" s="362"/>
      <c r="M405" s="362"/>
      <c r="N405" s="362"/>
      <c r="O405" s="362"/>
      <c r="P405" s="362"/>
      <c r="Q405" s="362"/>
      <c r="R405" s="362"/>
      <c r="S405" s="362"/>
      <c r="T405" s="362"/>
      <c r="U405" s="362"/>
      <c r="V405" s="362"/>
      <c r="W405" s="362"/>
      <c r="X405" s="362"/>
      <c r="Y405" s="362"/>
      <c r="Z405" s="362"/>
      <c r="AA405" s="362"/>
      <c r="AB405" s="362"/>
      <c r="AC405" s="362"/>
      <c r="AD405" s="362"/>
      <c r="AE405" s="362"/>
      <c r="AF405" s="362"/>
      <c r="AG405" s="362"/>
      <c r="AH405" s="362"/>
      <c r="AI405" s="362"/>
      <c r="AJ405" s="362"/>
      <c r="AK405" s="362"/>
      <c r="AL405" s="362"/>
    </row>
    <row r="406" spans="2:38" x14ac:dyDescent="0.25">
      <c r="B406" s="362"/>
      <c r="C406" s="362"/>
      <c r="D406" s="362"/>
      <c r="E406" s="362"/>
      <c r="F406" s="362"/>
      <c r="G406" s="362"/>
      <c r="H406" s="362"/>
      <c r="I406" s="362"/>
      <c r="J406" s="362"/>
      <c r="K406" s="362"/>
      <c r="L406" s="362"/>
      <c r="M406" s="362"/>
      <c r="N406" s="362"/>
      <c r="O406" s="362"/>
      <c r="P406" s="362"/>
      <c r="Q406" s="362"/>
      <c r="R406" s="362"/>
      <c r="S406" s="362"/>
      <c r="T406" s="362"/>
      <c r="U406" s="362"/>
      <c r="V406" s="362"/>
      <c r="W406" s="362"/>
      <c r="X406" s="362"/>
      <c r="Y406" s="362"/>
      <c r="Z406" s="362"/>
      <c r="AA406" s="362"/>
      <c r="AB406" s="362"/>
      <c r="AC406" s="362"/>
      <c r="AD406" s="362"/>
      <c r="AE406" s="362"/>
      <c r="AF406" s="362"/>
      <c r="AG406" s="362"/>
      <c r="AH406" s="362"/>
      <c r="AI406" s="362"/>
      <c r="AJ406" s="362"/>
      <c r="AK406" s="362"/>
      <c r="AL406" s="362"/>
    </row>
    <row r="407" spans="2:38" x14ac:dyDescent="0.25">
      <c r="B407" s="362"/>
      <c r="C407" s="362"/>
      <c r="D407" s="362"/>
      <c r="E407" s="362"/>
      <c r="F407" s="362"/>
      <c r="G407" s="362"/>
      <c r="H407" s="362"/>
      <c r="I407" s="362"/>
      <c r="J407" s="362"/>
      <c r="K407" s="362"/>
      <c r="L407" s="362"/>
      <c r="M407" s="362"/>
      <c r="N407" s="362"/>
      <c r="O407" s="362"/>
      <c r="P407" s="362"/>
      <c r="Q407" s="362"/>
      <c r="R407" s="362"/>
      <c r="S407" s="362"/>
      <c r="T407" s="362"/>
      <c r="U407" s="362"/>
      <c r="V407" s="362"/>
      <c r="W407" s="362"/>
      <c r="X407" s="362"/>
      <c r="Y407" s="362"/>
      <c r="Z407" s="362"/>
      <c r="AA407" s="362"/>
      <c r="AB407" s="362"/>
      <c r="AC407" s="362"/>
      <c r="AD407" s="362"/>
      <c r="AE407" s="362"/>
      <c r="AF407" s="362"/>
      <c r="AG407" s="362"/>
      <c r="AH407" s="362"/>
      <c r="AI407" s="362"/>
      <c r="AJ407" s="362"/>
      <c r="AK407" s="362"/>
      <c r="AL407" s="362"/>
    </row>
    <row r="408" spans="2:38" x14ac:dyDescent="0.25">
      <c r="B408" s="362"/>
      <c r="C408" s="362"/>
      <c r="D408" s="362"/>
      <c r="E408" s="362"/>
      <c r="F408" s="362"/>
      <c r="G408" s="362"/>
      <c r="H408" s="362"/>
      <c r="I408" s="362"/>
      <c r="J408" s="362"/>
      <c r="K408" s="362"/>
      <c r="L408" s="362"/>
      <c r="M408" s="362"/>
      <c r="N408" s="362"/>
      <c r="O408" s="362"/>
      <c r="P408" s="362"/>
      <c r="Q408" s="362"/>
      <c r="R408" s="362"/>
      <c r="S408" s="362"/>
      <c r="T408" s="362"/>
      <c r="U408" s="362"/>
      <c r="V408" s="362"/>
      <c r="W408" s="362"/>
      <c r="X408" s="362"/>
      <c r="Y408" s="362"/>
      <c r="Z408" s="362"/>
      <c r="AA408" s="362"/>
      <c r="AB408" s="362"/>
      <c r="AC408" s="362"/>
      <c r="AD408" s="362"/>
      <c r="AE408" s="362"/>
      <c r="AF408" s="362"/>
      <c r="AG408" s="362"/>
      <c r="AH408" s="362"/>
      <c r="AI408" s="362"/>
      <c r="AJ408" s="362"/>
      <c r="AK408" s="362"/>
      <c r="AL408" s="362"/>
    </row>
    <row r="409" spans="2:38" x14ac:dyDescent="0.25">
      <c r="B409" s="362"/>
      <c r="C409" s="362"/>
      <c r="D409" s="362"/>
      <c r="E409" s="362"/>
      <c r="F409" s="362"/>
      <c r="G409" s="362"/>
      <c r="H409" s="362"/>
      <c r="I409" s="362"/>
      <c r="J409" s="362"/>
      <c r="K409" s="362"/>
      <c r="L409" s="362"/>
      <c r="M409" s="362"/>
      <c r="N409" s="362"/>
      <c r="O409" s="362"/>
      <c r="P409" s="362"/>
      <c r="Q409" s="362"/>
      <c r="R409" s="362"/>
      <c r="S409" s="362"/>
      <c r="T409" s="362"/>
      <c r="U409" s="362"/>
      <c r="V409" s="362"/>
      <c r="W409" s="362"/>
      <c r="X409" s="362"/>
      <c r="Y409" s="362"/>
      <c r="Z409" s="362"/>
      <c r="AA409" s="362"/>
      <c r="AB409" s="362"/>
      <c r="AC409" s="362"/>
      <c r="AD409" s="362"/>
      <c r="AE409" s="362"/>
      <c r="AF409" s="362"/>
      <c r="AG409" s="362"/>
      <c r="AH409" s="362"/>
      <c r="AI409" s="362"/>
      <c r="AJ409" s="362"/>
      <c r="AK409" s="362"/>
      <c r="AL409" s="362"/>
    </row>
    <row r="410" spans="2:38" x14ac:dyDescent="0.25">
      <c r="B410" s="362"/>
      <c r="C410" s="362"/>
      <c r="D410" s="362"/>
      <c r="E410" s="362"/>
      <c r="F410" s="362"/>
      <c r="G410" s="362"/>
      <c r="H410" s="362"/>
      <c r="I410" s="362"/>
      <c r="J410" s="362"/>
      <c r="K410" s="362"/>
      <c r="L410" s="362"/>
      <c r="M410" s="362"/>
      <c r="N410" s="362"/>
      <c r="O410" s="362"/>
      <c r="P410" s="362"/>
      <c r="Q410" s="362"/>
      <c r="R410" s="362"/>
      <c r="S410" s="362"/>
      <c r="T410" s="362"/>
      <c r="U410" s="362"/>
      <c r="V410" s="362"/>
      <c r="W410" s="362"/>
      <c r="X410" s="362"/>
      <c r="Y410" s="362"/>
      <c r="Z410" s="362"/>
      <c r="AA410" s="362"/>
      <c r="AB410" s="362"/>
      <c r="AC410" s="362"/>
      <c r="AD410" s="362"/>
      <c r="AE410" s="362"/>
      <c r="AF410" s="362"/>
      <c r="AG410" s="362"/>
      <c r="AH410" s="362"/>
      <c r="AI410" s="362"/>
      <c r="AJ410" s="362"/>
      <c r="AK410" s="362"/>
      <c r="AL410" s="362"/>
    </row>
    <row r="411" spans="2:38" x14ac:dyDescent="0.25">
      <c r="B411" s="362"/>
      <c r="C411" s="362"/>
      <c r="D411" s="362"/>
      <c r="E411" s="362"/>
      <c r="F411" s="362"/>
      <c r="G411" s="362"/>
      <c r="H411" s="362"/>
      <c r="I411" s="362"/>
      <c r="J411" s="362"/>
      <c r="K411" s="362"/>
      <c r="L411" s="362"/>
      <c r="M411" s="362"/>
      <c r="N411" s="362"/>
      <c r="O411" s="362"/>
      <c r="P411" s="362"/>
      <c r="Q411" s="362"/>
      <c r="R411" s="362"/>
      <c r="S411" s="362"/>
      <c r="T411" s="362"/>
      <c r="U411" s="362"/>
      <c r="V411" s="362"/>
      <c r="W411" s="362"/>
      <c r="X411" s="362"/>
      <c r="Y411" s="362"/>
      <c r="Z411" s="362"/>
      <c r="AA411" s="362"/>
      <c r="AB411" s="362"/>
      <c r="AC411" s="362"/>
      <c r="AD411" s="362"/>
      <c r="AE411" s="362"/>
      <c r="AF411" s="362"/>
      <c r="AG411" s="362"/>
      <c r="AH411" s="362"/>
      <c r="AI411" s="362"/>
      <c r="AJ411" s="362"/>
      <c r="AK411" s="362"/>
      <c r="AL411" s="362"/>
    </row>
    <row r="412" spans="2:38" x14ac:dyDescent="0.25">
      <c r="B412" s="362"/>
      <c r="C412" s="362"/>
      <c r="D412" s="362"/>
      <c r="E412" s="362"/>
      <c r="F412" s="362"/>
      <c r="G412" s="362"/>
      <c r="H412" s="362"/>
      <c r="I412" s="362"/>
      <c r="J412" s="362"/>
      <c r="K412" s="362"/>
      <c r="L412" s="362"/>
      <c r="M412" s="362"/>
      <c r="N412" s="362"/>
      <c r="O412" s="362"/>
      <c r="P412" s="362"/>
      <c r="Q412" s="362"/>
      <c r="R412" s="362"/>
      <c r="S412" s="362"/>
      <c r="T412" s="362"/>
      <c r="U412" s="362"/>
      <c r="V412" s="362"/>
      <c r="W412" s="362"/>
      <c r="X412" s="362"/>
      <c r="Y412" s="362"/>
      <c r="Z412" s="362"/>
      <c r="AA412" s="362"/>
      <c r="AB412" s="362"/>
      <c r="AC412" s="362"/>
      <c r="AD412" s="362"/>
      <c r="AE412" s="362"/>
      <c r="AF412" s="362"/>
      <c r="AG412" s="362"/>
      <c r="AH412" s="362"/>
      <c r="AI412" s="362"/>
      <c r="AJ412" s="362"/>
      <c r="AK412" s="362"/>
      <c r="AL412" s="362"/>
    </row>
    <row r="413" spans="2:38" x14ac:dyDescent="0.25">
      <c r="B413" s="362"/>
      <c r="C413" s="362"/>
      <c r="D413" s="362"/>
      <c r="E413" s="362"/>
      <c r="F413" s="362"/>
      <c r="G413" s="362"/>
      <c r="H413" s="362"/>
      <c r="I413" s="362"/>
      <c r="J413" s="362"/>
      <c r="K413" s="362"/>
      <c r="L413" s="362"/>
      <c r="M413" s="362"/>
      <c r="N413" s="362"/>
      <c r="O413" s="362"/>
      <c r="P413" s="362"/>
      <c r="Q413" s="362"/>
      <c r="R413" s="362"/>
      <c r="S413" s="362"/>
      <c r="T413" s="362"/>
      <c r="U413" s="362"/>
      <c r="V413" s="362"/>
      <c r="W413" s="362"/>
      <c r="X413" s="362"/>
      <c r="Y413" s="362"/>
      <c r="Z413" s="362"/>
      <c r="AA413" s="362"/>
      <c r="AB413" s="362"/>
      <c r="AC413" s="362"/>
      <c r="AD413" s="362"/>
      <c r="AE413" s="362"/>
      <c r="AF413" s="362"/>
      <c r="AG413" s="362"/>
      <c r="AH413" s="362"/>
      <c r="AI413" s="362"/>
      <c r="AJ413" s="362"/>
      <c r="AK413" s="362"/>
      <c r="AL413" s="362"/>
    </row>
    <row r="414" spans="2:38" x14ac:dyDescent="0.25">
      <c r="B414" s="362"/>
      <c r="C414" s="362"/>
      <c r="D414" s="362"/>
      <c r="E414" s="362"/>
      <c r="F414" s="362"/>
      <c r="G414" s="362"/>
      <c r="H414" s="362"/>
      <c r="I414" s="362"/>
      <c r="J414" s="362"/>
      <c r="K414" s="362"/>
      <c r="L414" s="362"/>
      <c r="M414" s="362"/>
      <c r="N414" s="362"/>
      <c r="O414" s="362"/>
      <c r="P414" s="362"/>
      <c r="Q414" s="362"/>
      <c r="R414" s="362"/>
      <c r="S414" s="362"/>
      <c r="T414" s="362"/>
      <c r="U414" s="362"/>
      <c r="V414" s="362"/>
      <c r="W414" s="362"/>
      <c r="X414" s="362"/>
      <c r="Y414" s="362"/>
      <c r="Z414" s="362"/>
      <c r="AA414" s="362"/>
      <c r="AB414" s="362"/>
      <c r="AC414" s="362"/>
      <c r="AD414" s="362"/>
      <c r="AE414" s="362"/>
      <c r="AF414" s="362"/>
      <c r="AG414" s="362"/>
      <c r="AH414" s="362"/>
      <c r="AI414" s="362"/>
      <c r="AJ414" s="362"/>
      <c r="AK414" s="362"/>
      <c r="AL414" s="362"/>
    </row>
    <row r="415" spans="2:38" x14ac:dyDescent="0.25">
      <c r="B415" s="362"/>
      <c r="C415" s="362"/>
      <c r="D415" s="362"/>
      <c r="E415" s="362"/>
      <c r="F415" s="362"/>
      <c r="G415" s="362"/>
      <c r="H415" s="362"/>
      <c r="I415" s="362"/>
      <c r="J415" s="362"/>
      <c r="K415" s="362"/>
      <c r="L415" s="362"/>
      <c r="M415" s="362"/>
      <c r="N415" s="362"/>
      <c r="O415" s="362"/>
      <c r="P415" s="362"/>
      <c r="Q415" s="362"/>
      <c r="R415" s="362"/>
      <c r="S415" s="362"/>
      <c r="T415" s="362"/>
      <c r="U415" s="362"/>
      <c r="V415" s="362"/>
      <c r="W415" s="362"/>
      <c r="X415" s="362"/>
      <c r="Y415" s="362"/>
      <c r="Z415" s="362"/>
      <c r="AA415" s="362"/>
      <c r="AB415" s="362"/>
      <c r="AC415" s="362"/>
      <c r="AD415" s="362"/>
      <c r="AE415" s="362"/>
      <c r="AF415" s="362"/>
      <c r="AG415" s="362"/>
      <c r="AH415" s="362"/>
      <c r="AI415" s="362"/>
      <c r="AJ415" s="362"/>
      <c r="AK415" s="362"/>
      <c r="AL415" s="362"/>
    </row>
  </sheetData>
  <mergeCells count="2137">
    <mergeCell ref="B128:Z128"/>
    <mergeCell ref="AA128:AI128"/>
    <mergeCell ref="B132:Z132"/>
    <mergeCell ref="AA132:AI132"/>
    <mergeCell ref="B130:Z130"/>
    <mergeCell ref="AA130:AI130"/>
    <mergeCell ref="AA124:AI124"/>
    <mergeCell ref="B94:R94"/>
    <mergeCell ref="B131:Z131"/>
    <mergeCell ref="AA131:AI131"/>
    <mergeCell ref="B129:Z129"/>
    <mergeCell ref="AA129:AI129"/>
    <mergeCell ref="B125:Z125"/>
    <mergeCell ref="AA125:AI125"/>
    <mergeCell ref="B123:Z123"/>
    <mergeCell ref="AA123:AI123"/>
    <mergeCell ref="B124:Z124"/>
    <mergeCell ref="AA115:AI115"/>
    <mergeCell ref="AD114:AI114"/>
    <mergeCell ref="C116:Z116"/>
    <mergeCell ref="AA116:AI116"/>
    <mergeCell ref="AA117:AI117"/>
    <mergeCell ref="AA118:AI118"/>
    <mergeCell ref="C117:Z117"/>
    <mergeCell ref="C118:Z118"/>
    <mergeCell ref="B95:R95"/>
    <mergeCell ref="S95:W95"/>
    <mergeCell ref="S94:W94"/>
    <mergeCell ref="X94:AB94"/>
    <mergeCell ref="AC94:AG94"/>
    <mergeCell ref="AH94:AL94"/>
    <mergeCell ref="B108:AL108"/>
    <mergeCell ref="B110:AL110"/>
    <mergeCell ref="B112:AL112"/>
    <mergeCell ref="C115:Z115"/>
    <mergeCell ref="B89:R89"/>
    <mergeCell ref="S63:W63"/>
    <mergeCell ref="S66:W66"/>
    <mergeCell ref="S64:W64"/>
    <mergeCell ref="AC90:AG90"/>
    <mergeCell ref="S70:W70"/>
    <mergeCell ref="AH2:AL2"/>
    <mergeCell ref="B27:AC27"/>
    <mergeCell ref="AD27:AL27"/>
    <mergeCell ref="B28:AC28"/>
    <mergeCell ref="X95:AB95"/>
    <mergeCell ref="AC95:AG95"/>
    <mergeCell ref="AH95:AL95"/>
    <mergeCell ref="B92:R92"/>
    <mergeCell ref="AH88:AL88"/>
    <mergeCell ref="X92:AB92"/>
    <mergeCell ref="B88:R88"/>
    <mergeCell ref="X88:AB88"/>
    <mergeCell ref="AC88:AG88"/>
    <mergeCell ref="S88:W88"/>
    <mergeCell ref="X82:AB82"/>
    <mergeCell ref="AC82:AG82"/>
    <mergeCell ref="B83:R83"/>
    <mergeCell ref="S83:W83"/>
    <mergeCell ref="X83:AB83"/>
    <mergeCell ref="AC83:AG83"/>
    <mergeCell ref="S89:W89"/>
    <mergeCell ref="X89:AB89"/>
    <mergeCell ref="S77:W77"/>
    <mergeCell ref="B141:AL141"/>
    <mergeCell ref="B120:AL120"/>
    <mergeCell ref="B122:Z122"/>
    <mergeCell ref="AA122:AI122"/>
    <mergeCell ref="AA126:AI126"/>
    <mergeCell ref="B126:Z126"/>
    <mergeCell ref="B127:Z127"/>
    <mergeCell ref="AA127:AI127"/>
    <mergeCell ref="B409:C409"/>
    <mergeCell ref="H412:I412"/>
    <mergeCell ref="J412:K412"/>
    <mergeCell ref="L412:V412"/>
    <mergeCell ref="D413:E413"/>
    <mergeCell ref="F413:G413"/>
    <mergeCell ref="H413:I413"/>
    <mergeCell ref="J413:K413"/>
    <mergeCell ref="L413:V413"/>
    <mergeCell ref="F407:G407"/>
    <mergeCell ref="H407:I407"/>
    <mergeCell ref="J407:K407"/>
    <mergeCell ref="L407:V407"/>
    <mergeCell ref="W407:Z407"/>
    <mergeCell ref="AA407:AD407"/>
    <mergeCell ref="AE407:AH407"/>
    <mergeCell ref="AI409:AL409"/>
    <mergeCell ref="D410:E410"/>
    <mergeCell ref="F410:G410"/>
    <mergeCell ref="H410:I410"/>
    <mergeCell ref="J410:K410"/>
    <mergeCell ref="L410:V410"/>
    <mergeCell ref="AA133:AI133"/>
    <mergeCell ref="B133:Z133"/>
    <mergeCell ref="B410:C410"/>
    <mergeCell ref="B414:C414"/>
    <mergeCell ref="D414:E414"/>
    <mergeCell ref="F414:G414"/>
    <mergeCell ref="H414:I414"/>
    <mergeCell ref="J414:K414"/>
    <mergeCell ref="W413:Z413"/>
    <mergeCell ref="B413:C413"/>
    <mergeCell ref="AD22:AL22"/>
    <mergeCell ref="B22:AC22"/>
    <mergeCell ref="AD24:AL24"/>
    <mergeCell ref="B24:AC24"/>
    <mergeCell ref="B25:AC26"/>
    <mergeCell ref="AD25:AL26"/>
    <mergeCell ref="W411:Z411"/>
    <mergeCell ref="AI413:AL413"/>
    <mergeCell ref="AA413:AD413"/>
    <mergeCell ref="F409:G409"/>
    <mergeCell ref="H409:I409"/>
    <mergeCell ref="B144:AL144"/>
    <mergeCell ref="L409:V409"/>
    <mergeCell ref="AI407:AL407"/>
    <mergeCell ref="B408:C408"/>
    <mergeCell ref="D408:E408"/>
    <mergeCell ref="F408:G408"/>
    <mergeCell ref="H408:I408"/>
    <mergeCell ref="J408:K408"/>
    <mergeCell ref="L408:V408"/>
    <mergeCell ref="W408:Z408"/>
    <mergeCell ref="AA408:AD408"/>
    <mergeCell ref="AI408:AL408"/>
    <mergeCell ref="B407:C407"/>
    <mergeCell ref="B412:C412"/>
    <mergeCell ref="D412:E412"/>
    <mergeCell ref="F412:G412"/>
    <mergeCell ref="B415:C415"/>
    <mergeCell ref="D415:E415"/>
    <mergeCell ref="F415:G415"/>
    <mergeCell ref="H415:I415"/>
    <mergeCell ref="AE412:AH412"/>
    <mergeCell ref="AI412:AL412"/>
    <mergeCell ref="B411:C411"/>
    <mergeCell ref="D411:E411"/>
    <mergeCell ref="F411:G411"/>
    <mergeCell ref="L414:V414"/>
    <mergeCell ref="W414:Z414"/>
    <mergeCell ref="AA414:AD414"/>
    <mergeCell ref="AE414:AH414"/>
    <mergeCell ref="AI415:AL415"/>
    <mergeCell ref="W410:Z410"/>
    <mergeCell ref="D409:E409"/>
    <mergeCell ref="J409:K409"/>
    <mergeCell ref="W406:Z406"/>
    <mergeCell ref="AA406:AD406"/>
    <mergeCell ref="AE406:AH406"/>
    <mergeCell ref="AA415:AD415"/>
    <mergeCell ref="AE415:AH415"/>
    <mergeCell ref="W409:Z409"/>
    <mergeCell ref="AA409:AD409"/>
    <mergeCell ref="AE409:AH409"/>
    <mergeCell ref="W412:Z412"/>
    <mergeCell ref="AA412:AD412"/>
    <mergeCell ref="W405:Z405"/>
    <mergeCell ref="AA405:AD405"/>
    <mergeCell ref="AE405:AH405"/>
    <mergeCell ref="AI405:AL405"/>
    <mergeCell ref="L415:V415"/>
    <mergeCell ref="W415:Z415"/>
    <mergeCell ref="AI414:AL414"/>
    <mergeCell ref="AA411:AD411"/>
    <mergeCell ref="J415:K415"/>
    <mergeCell ref="AE413:AH413"/>
    <mergeCell ref="AI410:AL410"/>
    <mergeCell ref="AA410:AD410"/>
    <mergeCell ref="H411:I411"/>
    <mergeCell ref="J411:K411"/>
    <mergeCell ref="L411:V411"/>
    <mergeCell ref="AE411:AH411"/>
    <mergeCell ref="AI411:AL411"/>
    <mergeCell ref="AE410:AH410"/>
    <mergeCell ref="D407:E407"/>
    <mergeCell ref="B406:C406"/>
    <mergeCell ref="D406:E406"/>
    <mergeCell ref="F406:G406"/>
    <mergeCell ref="H406:I406"/>
    <mergeCell ref="J406:K406"/>
    <mergeCell ref="L406:V406"/>
    <mergeCell ref="AA404:AD404"/>
    <mergeCell ref="AE404:AH404"/>
    <mergeCell ref="AE408:AH408"/>
    <mergeCell ref="AI406:AL406"/>
    <mergeCell ref="B405:C405"/>
    <mergeCell ref="D405:E405"/>
    <mergeCell ref="F405:G405"/>
    <mergeCell ref="H405:I405"/>
    <mergeCell ref="J405:K405"/>
    <mergeCell ref="L405:V405"/>
    <mergeCell ref="AA403:AD403"/>
    <mergeCell ref="AE403:AH403"/>
    <mergeCell ref="AI403:AL403"/>
    <mergeCell ref="B404:C404"/>
    <mergeCell ref="D404:E404"/>
    <mergeCell ref="F404:G404"/>
    <mergeCell ref="H404:I404"/>
    <mergeCell ref="J404:K404"/>
    <mergeCell ref="L404:V404"/>
    <mergeCell ref="W404:Z404"/>
    <mergeCell ref="AI404:AL404"/>
    <mergeCell ref="B403:C403"/>
    <mergeCell ref="D403:E403"/>
    <mergeCell ref="F403:G403"/>
    <mergeCell ref="H403:I403"/>
    <mergeCell ref="J403:K403"/>
    <mergeCell ref="L403:V403"/>
    <mergeCell ref="W403:Z403"/>
    <mergeCell ref="AA401:AD401"/>
    <mergeCell ref="AE401:AH401"/>
    <mergeCell ref="AI401:AL401"/>
    <mergeCell ref="B402:C402"/>
    <mergeCell ref="D402:E402"/>
    <mergeCell ref="F402:G402"/>
    <mergeCell ref="H402:I402"/>
    <mergeCell ref="J402:K402"/>
    <mergeCell ref="L402:V402"/>
    <mergeCell ref="W402:Z402"/>
    <mergeCell ref="AI402:AL402"/>
    <mergeCell ref="B401:C401"/>
    <mergeCell ref="D401:E401"/>
    <mergeCell ref="F401:G401"/>
    <mergeCell ref="H401:I401"/>
    <mergeCell ref="J401:K401"/>
    <mergeCell ref="L401:V401"/>
    <mergeCell ref="W401:Z401"/>
    <mergeCell ref="AA399:AD399"/>
    <mergeCell ref="AE399:AH399"/>
    <mergeCell ref="AI399:AL399"/>
    <mergeCell ref="B400:C400"/>
    <mergeCell ref="D400:E400"/>
    <mergeCell ref="F400:G400"/>
    <mergeCell ref="H400:I400"/>
    <mergeCell ref="J400:K400"/>
    <mergeCell ref="L400:V400"/>
    <mergeCell ref="W400:Z400"/>
    <mergeCell ref="AA398:AD398"/>
    <mergeCell ref="AE398:AH398"/>
    <mergeCell ref="AA402:AD402"/>
    <mergeCell ref="AE402:AH402"/>
    <mergeCell ref="AI400:AL400"/>
    <mergeCell ref="B399:C399"/>
    <mergeCell ref="D399:E399"/>
    <mergeCell ref="F399:G399"/>
    <mergeCell ref="H399:I399"/>
    <mergeCell ref="J399:K399"/>
    <mergeCell ref="L399:V399"/>
    <mergeCell ref="W399:Z399"/>
    <mergeCell ref="AA400:AD400"/>
    <mergeCell ref="AE400:AH400"/>
    <mergeCell ref="AA397:AD397"/>
    <mergeCell ref="AE397:AH397"/>
    <mergeCell ref="AI397:AL397"/>
    <mergeCell ref="B398:C398"/>
    <mergeCell ref="D398:E398"/>
    <mergeCell ref="F398:G398"/>
    <mergeCell ref="H398:I398"/>
    <mergeCell ref="J398:K398"/>
    <mergeCell ref="L398:V398"/>
    <mergeCell ref="W398:Z398"/>
    <mergeCell ref="AA396:AD396"/>
    <mergeCell ref="AE396:AH396"/>
    <mergeCell ref="AI398:AL398"/>
    <mergeCell ref="B397:C397"/>
    <mergeCell ref="D397:E397"/>
    <mergeCell ref="F397:G397"/>
    <mergeCell ref="H397:I397"/>
    <mergeCell ref="J397:K397"/>
    <mergeCell ref="L397:V397"/>
    <mergeCell ref="W397:Z397"/>
    <mergeCell ref="AA395:AD395"/>
    <mergeCell ref="AE395:AH395"/>
    <mergeCell ref="AI395:AL395"/>
    <mergeCell ref="B396:C396"/>
    <mergeCell ref="D396:E396"/>
    <mergeCell ref="F396:G396"/>
    <mergeCell ref="H396:I396"/>
    <mergeCell ref="J396:K396"/>
    <mergeCell ref="L396:V396"/>
    <mergeCell ref="W396:Z396"/>
    <mergeCell ref="AA394:AD394"/>
    <mergeCell ref="AE394:AH394"/>
    <mergeCell ref="AI396:AL396"/>
    <mergeCell ref="B395:C395"/>
    <mergeCell ref="D395:E395"/>
    <mergeCell ref="F395:G395"/>
    <mergeCell ref="H395:I395"/>
    <mergeCell ref="J395:K395"/>
    <mergeCell ref="L395:V395"/>
    <mergeCell ref="W395:Z395"/>
    <mergeCell ref="AA393:AD393"/>
    <mergeCell ref="AE393:AH393"/>
    <mergeCell ref="AI393:AL393"/>
    <mergeCell ref="B394:C394"/>
    <mergeCell ref="D394:E394"/>
    <mergeCell ref="F394:G394"/>
    <mergeCell ref="H394:I394"/>
    <mergeCell ref="J394:K394"/>
    <mergeCell ref="L394:V394"/>
    <mergeCell ref="W394:Z394"/>
    <mergeCell ref="AA392:AD392"/>
    <mergeCell ref="AE392:AH392"/>
    <mergeCell ref="AI394:AL394"/>
    <mergeCell ref="B393:C393"/>
    <mergeCell ref="D393:E393"/>
    <mergeCell ref="F393:G393"/>
    <mergeCell ref="H393:I393"/>
    <mergeCell ref="J393:K393"/>
    <mergeCell ref="L393:V393"/>
    <mergeCell ref="W393:Z393"/>
    <mergeCell ref="AA391:AD391"/>
    <mergeCell ref="AE391:AH391"/>
    <mergeCell ref="AI391:AL391"/>
    <mergeCell ref="B392:C392"/>
    <mergeCell ref="D392:E392"/>
    <mergeCell ref="F392:G392"/>
    <mergeCell ref="H392:I392"/>
    <mergeCell ref="J392:K392"/>
    <mergeCell ref="L392:V392"/>
    <mergeCell ref="W392:Z392"/>
    <mergeCell ref="AA390:AD390"/>
    <mergeCell ref="AE390:AH390"/>
    <mergeCell ref="AI392:AL392"/>
    <mergeCell ref="B391:C391"/>
    <mergeCell ref="D391:E391"/>
    <mergeCell ref="F391:G391"/>
    <mergeCell ref="H391:I391"/>
    <mergeCell ref="J391:K391"/>
    <mergeCell ref="L391:V391"/>
    <mergeCell ref="W391:Z391"/>
    <mergeCell ref="AA389:AD389"/>
    <mergeCell ref="AE389:AH389"/>
    <mergeCell ref="AI389:AL389"/>
    <mergeCell ref="B390:C390"/>
    <mergeCell ref="D390:E390"/>
    <mergeCell ref="F390:G390"/>
    <mergeCell ref="H390:I390"/>
    <mergeCell ref="J390:K390"/>
    <mergeCell ref="L390:V390"/>
    <mergeCell ref="W390:Z390"/>
    <mergeCell ref="AA388:AD388"/>
    <mergeCell ref="AE388:AH388"/>
    <mergeCell ref="AI390:AL390"/>
    <mergeCell ref="B389:C389"/>
    <mergeCell ref="D389:E389"/>
    <mergeCell ref="F389:G389"/>
    <mergeCell ref="H389:I389"/>
    <mergeCell ref="J389:K389"/>
    <mergeCell ref="L389:V389"/>
    <mergeCell ref="W389:Z389"/>
    <mergeCell ref="AA387:AD387"/>
    <mergeCell ref="AE387:AH387"/>
    <mergeCell ref="AI387:AL387"/>
    <mergeCell ref="B388:C388"/>
    <mergeCell ref="D388:E388"/>
    <mergeCell ref="F388:G388"/>
    <mergeCell ref="H388:I388"/>
    <mergeCell ref="J388:K388"/>
    <mergeCell ref="L388:V388"/>
    <mergeCell ref="W388:Z388"/>
    <mergeCell ref="AA386:AD386"/>
    <mergeCell ref="AE386:AH386"/>
    <mergeCell ref="AI388:AL388"/>
    <mergeCell ref="B387:C387"/>
    <mergeCell ref="D387:E387"/>
    <mergeCell ref="F387:G387"/>
    <mergeCell ref="H387:I387"/>
    <mergeCell ref="J387:K387"/>
    <mergeCell ref="L387:V387"/>
    <mergeCell ref="W387:Z387"/>
    <mergeCell ref="AA385:AD385"/>
    <mergeCell ref="AE385:AH385"/>
    <mergeCell ref="AI385:AL385"/>
    <mergeCell ref="B386:C386"/>
    <mergeCell ref="D386:E386"/>
    <mergeCell ref="F386:G386"/>
    <mergeCell ref="H386:I386"/>
    <mergeCell ref="J386:K386"/>
    <mergeCell ref="L386:V386"/>
    <mergeCell ref="W386:Z386"/>
    <mergeCell ref="AA384:AD384"/>
    <mergeCell ref="AE384:AH384"/>
    <mergeCell ref="AI386:AL386"/>
    <mergeCell ref="B385:C385"/>
    <mergeCell ref="D385:E385"/>
    <mergeCell ref="F385:G385"/>
    <mergeCell ref="H385:I385"/>
    <mergeCell ref="J385:K385"/>
    <mergeCell ref="L385:V385"/>
    <mergeCell ref="W385:Z385"/>
    <mergeCell ref="AA383:AD383"/>
    <mergeCell ref="AE383:AH383"/>
    <mergeCell ref="AI383:AL383"/>
    <mergeCell ref="B384:C384"/>
    <mergeCell ref="D384:E384"/>
    <mergeCell ref="F384:G384"/>
    <mergeCell ref="H384:I384"/>
    <mergeCell ref="J384:K384"/>
    <mergeCell ref="L384:V384"/>
    <mergeCell ref="W384:Z384"/>
    <mergeCell ref="AA382:AD382"/>
    <mergeCell ref="AE382:AH382"/>
    <mergeCell ref="AI384:AL384"/>
    <mergeCell ref="B383:C383"/>
    <mergeCell ref="D383:E383"/>
    <mergeCell ref="F383:G383"/>
    <mergeCell ref="H383:I383"/>
    <mergeCell ref="J383:K383"/>
    <mergeCell ref="L383:V383"/>
    <mergeCell ref="W383:Z383"/>
    <mergeCell ref="AA381:AD381"/>
    <mergeCell ref="AE381:AH381"/>
    <mergeCell ref="AI381:AL381"/>
    <mergeCell ref="B382:C382"/>
    <mergeCell ref="D382:E382"/>
    <mergeCell ref="F382:G382"/>
    <mergeCell ref="H382:I382"/>
    <mergeCell ref="J382:K382"/>
    <mergeCell ref="L382:V382"/>
    <mergeCell ref="W382:Z382"/>
    <mergeCell ref="AA380:AD380"/>
    <mergeCell ref="AE380:AH380"/>
    <mergeCell ref="AI382:AL382"/>
    <mergeCell ref="B381:C381"/>
    <mergeCell ref="D381:E381"/>
    <mergeCell ref="F381:G381"/>
    <mergeCell ref="H381:I381"/>
    <mergeCell ref="J381:K381"/>
    <mergeCell ref="L381:V381"/>
    <mergeCell ref="W381:Z381"/>
    <mergeCell ref="AA379:AD379"/>
    <mergeCell ref="AE379:AH379"/>
    <mergeCell ref="AI379:AL379"/>
    <mergeCell ref="B380:C380"/>
    <mergeCell ref="D380:E380"/>
    <mergeCell ref="F380:G380"/>
    <mergeCell ref="H380:I380"/>
    <mergeCell ref="J380:K380"/>
    <mergeCell ref="L380:V380"/>
    <mergeCell ref="W380:Z380"/>
    <mergeCell ref="AA378:AD378"/>
    <mergeCell ref="AE378:AH378"/>
    <mergeCell ref="AI380:AL380"/>
    <mergeCell ref="B379:C379"/>
    <mergeCell ref="D379:E379"/>
    <mergeCell ref="F379:G379"/>
    <mergeCell ref="H379:I379"/>
    <mergeCell ref="J379:K379"/>
    <mergeCell ref="L379:V379"/>
    <mergeCell ref="W379:Z379"/>
    <mergeCell ref="AA377:AD377"/>
    <mergeCell ref="AE377:AH377"/>
    <mergeCell ref="AI377:AL377"/>
    <mergeCell ref="B378:C378"/>
    <mergeCell ref="D378:E378"/>
    <mergeCell ref="F378:G378"/>
    <mergeCell ref="H378:I378"/>
    <mergeCell ref="J378:K378"/>
    <mergeCell ref="L378:V378"/>
    <mergeCell ref="W378:Z378"/>
    <mergeCell ref="AA376:AD376"/>
    <mergeCell ref="AE376:AH376"/>
    <mergeCell ref="AI378:AL378"/>
    <mergeCell ref="B377:C377"/>
    <mergeCell ref="D377:E377"/>
    <mergeCell ref="F377:G377"/>
    <mergeCell ref="H377:I377"/>
    <mergeCell ref="J377:K377"/>
    <mergeCell ref="L377:V377"/>
    <mergeCell ref="W377:Z377"/>
    <mergeCell ref="AA375:AD375"/>
    <mergeCell ref="AE375:AH375"/>
    <mergeCell ref="AI375:AL375"/>
    <mergeCell ref="B376:C376"/>
    <mergeCell ref="D376:E376"/>
    <mergeCell ref="F376:G376"/>
    <mergeCell ref="H376:I376"/>
    <mergeCell ref="J376:K376"/>
    <mergeCell ref="L376:V376"/>
    <mergeCell ref="W376:Z376"/>
    <mergeCell ref="AA374:AD374"/>
    <mergeCell ref="AE374:AH374"/>
    <mergeCell ref="AI376:AL376"/>
    <mergeCell ref="B375:C375"/>
    <mergeCell ref="D375:E375"/>
    <mergeCell ref="F375:G375"/>
    <mergeCell ref="H375:I375"/>
    <mergeCell ref="J375:K375"/>
    <mergeCell ref="L375:V375"/>
    <mergeCell ref="W375:Z375"/>
    <mergeCell ref="AA373:AD373"/>
    <mergeCell ref="AE373:AH373"/>
    <mergeCell ref="AI373:AL373"/>
    <mergeCell ref="B374:C374"/>
    <mergeCell ref="D374:E374"/>
    <mergeCell ref="F374:G374"/>
    <mergeCell ref="H374:I374"/>
    <mergeCell ref="J374:K374"/>
    <mergeCell ref="L374:V374"/>
    <mergeCell ref="W374:Z374"/>
    <mergeCell ref="AA372:AD372"/>
    <mergeCell ref="AE372:AH372"/>
    <mergeCell ref="AI374:AL374"/>
    <mergeCell ref="B373:C373"/>
    <mergeCell ref="D373:E373"/>
    <mergeCell ref="F373:G373"/>
    <mergeCell ref="H373:I373"/>
    <mergeCell ref="J373:K373"/>
    <mergeCell ref="L373:V373"/>
    <mergeCell ref="W373:Z373"/>
    <mergeCell ref="AA371:AD371"/>
    <mergeCell ref="AE371:AH371"/>
    <mergeCell ref="AI371:AL371"/>
    <mergeCell ref="B372:C372"/>
    <mergeCell ref="D372:E372"/>
    <mergeCell ref="F372:G372"/>
    <mergeCell ref="H372:I372"/>
    <mergeCell ref="J372:K372"/>
    <mergeCell ref="L372:V372"/>
    <mergeCell ref="W372:Z372"/>
    <mergeCell ref="AA370:AD370"/>
    <mergeCell ref="AE370:AH370"/>
    <mergeCell ref="AI372:AL372"/>
    <mergeCell ref="B371:C371"/>
    <mergeCell ref="D371:E371"/>
    <mergeCell ref="F371:G371"/>
    <mergeCell ref="H371:I371"/>
    <mergeCell ref="J371:K371"/>
    <mergeCell ref="L371:V371"/>
    <mergeCell ref="W371:Z371"/>
    <mergeCell ref="AA369:AD369"/>
    <mergeCell ref="AE369:AH369"/>
    <mergeCell ref="AI369:AL369"/>
    <mergeCell ref="B370:C370"/>
    <mergeCell ref="D370:E370"/>
    <mergeCell ref="F370:G370"/>
    <mergeCell ref="H370:I370"/>
    <mergeCell ref="J370:K370"/>
    <mergeCell ref="L370:V370"/>
    <mergeCell ref="W370:Z370"/>
    <mergeCell ref="AA368:AD368"/>
    <mergeCell ref="AE368:AH368"/>
    <mergeCell ref="AI370:AL370"/>
    <mergeCell ref="B369:C369"/>
    <mergeCell ref="D369:E369"/>
    <mergeCell ref="F369:G369"/>
    <mergeCell ref="H369:I369"/>
    <mergeCell ref="J369:K369"/>
    <mergeCell ref="L369:V369"/>
    <mergeCell ref="W369:Z369"/>
    <mergeCell ref="AA367:AD367"/>
    <mergeCell ref="AE367:AH367"/>
    <mergeCell ref="AI367:AL367"/>
    <mergeCell ref="B368:C368"/>
    <mergeCell ref="D368:E368"/>
    <mergeCell ref="F368:G368"/>
    <mergeCell ref="H368:I368"/>
    <mergeCell ref="J368:K368"/>
    <mergeCell ref="L368:V368"/>
    <mergeCell ref="W368:Z368"/>
    <mergeCell ref="AA366:AD366"/>
    <mergeCell ref="AE366:AH366"/>
    <mergeCell ref="AI368:AL368"/>
    <mergeCell ref="B367:C367"/>
    <mergeCell ref="D367:E367"/>
    <mergeCell ref="F367:G367"/>
    <mergeCell ref="H367:I367"/>
    <mergeCell ref="J367:K367"/>
    <mergeCell ref="L367:V367"/>
    <mergeCell ref="W367:Z367"/>
    <mergeCell ref="AA365:AD365"/>
    <mergeCell ref="AE365:AH365"/>
    <mergeCell ref="AI365:AL365"/>
    <mergeCell ref="B366:C366"/>
    <mergeCell ref="D366:E366"/>
    <mergeCell ref="F366:G366"/>
    <mergeCell ref="H366:I366"/>
    <mergeCell ref="J366:K366"/>
    <mergeCell ref="L366:V366"/>
    <mergeCell ref="W366:Z366"/>
    <mergeCell ref="AA364:AD364"/>
    <mergeCell ref="AE364:AH364"/>
    <mergeCell ref="AI366:AL366"/>
    <mergeCell ref="B365:C365"/>
    <mergeCell ref="D365:E365"/>
    <mergeCell ref="F365:G365"/>
    <mergeCell ref="H365:I365"/>
    <mergeCell ref="J365:K365"/>
    <mergeCell ref="L365:V365"/>
    <mergeCell ref="W365:Z365"/>
    <mergeCell ref="AA363:AD363"/>
    <mergeCell ref="AE363:AH363"/>
    <mergeCell ref="AI363:AL363"/>
    <mergeCell ref="B364:C364"/>
    <mergeCell ref="D364:E364"/>
    <mergeCell ref="F364:G364"/>
    <mergeCell ref="H364:I364"/>
    <mergeCell ref="J364:K364"/>
    <mergeCell ref="L364:V364"/>
    <mergeCell ref="W364:Z364"/>
    <mergeCell ref="AA362:AD362"/>
    <mergeCell ref="AE362:AH362"/>
    <mergeCell ref="AI364:AL364"/>
    <mergeCell ref="B363:C363"/>
    <mergeCell ref="D363:E363"/>
    <mergeCell ref="F363:G363"/>
    <mergeCell ref="H363:I363"/>
    <mergeCell ref="J363:K363"/>
    <mergeCell ref="L363:V363"/>
    <mergeCell ref="W363:Z363"/>
    <mergeCell ref="AA361:AD361"/>
    <mergeCell ref="AE361:AH361"/>
    <mergeCell ref="AI361:AL361"/>
    <mergeCell ref="B362:C362"/>
    <mergeCell ref="D362:E362"/>
    <mergeCell ref="F362:G362"/>
    <mergeCell ref="H362:I362"/>
    <mergeCell ref="J362:K362"/>
    <mergeCell ref="L362:V362"/>
    <mergeCell ref="W362:Z362"/>
    <mergeCell ref="AA360:AD360"/>
    <mergeCell ref="AE360:AH360"/>
    <mergeCell ref="AI362:AL362"/>
    <mergeCell ref="B361:C361"/>
    <mergeCell ref="D361:E361"/>
    <mergeCell ref="F361:G361"/>
    <mergeCell ref="H361:I361"/>
    <mergeCell ref="J361:K361"/>
    <mergeCell ref="L361:V361"/>
    <mergeCell ref="W361:Z361"/>
    <mergeCell ref="AA359:AD359"/>
    <mergeCell ref="AE359:AH359"/>
    <mergeCell ref="AI359:AL359"/>
    <mergeCell ref="B360:C360"/>
    <mergeCell ref="D360:E360"/>
    <mergeCell ref="F360:G360"/>
    <mergeCell ref="H360:I360"/>
    <mergeCell ref="J360:K360"/>
    <mergeCell ref="L360:V360"/>
    <mergeCell ref="W360:Z360"/>
    <mergeCell ref="AA358:AD358"/>
    <mergeCell ref="AE358:AH358"/>
    <mergeCell ref="AI360:AL360"/>
    <mergeCell ref="B359:C359"/>
    <mergeCell ref="D359:E359"/>
    <mergeCell ref="F359:G359"/>
    <mergeCell ref="H359:I359"/>
    <mergeCell ref="J359:K359"/>
    <mergeCell ref="L359:V359"/>
    <mergeCell ref="W359:Z359"/>
    <mergeCell ref="AA357:AD357"/>
    <mergeCell ref="AE357:AH357"/>
    <mergeCell ref="AI357:AL357"/>
    <mergeCell ref="B358:C358"/>
    <mergeCell ref="D358:E358"/>
    <mergeCell ref="F358:G358"/>
    <mergeCell ref="H358:I358"/>
    <mergeCell ref="J358:K358"/>
    <mergeCell ref="L358:V358"/>
    <mergeCell ref="W358:Z358"/>
    <mergeCell ref="AA356:AD356"/>
    <mergeCell ref="AE356:AH356"/>
    <mergeCell ref="AI358:AL358"/>
    <mergeCell ref="B357:C357"/>
    <mergeCell ref="D357:E357"/>
    <mergeCell ref="F357:G357"/>
    <mergeCell ref="H357:I357"/>
    <mergeCell ref="J357:K357"/>
    <mergeCell ref="L357:V357"/>
    <mergeCell ref="W357:Z357"/>
    <mergeCell ref="AA355:AD355"/>
    <mergeCell ref="AE355:AH355"/>
    <mergeCell ref="AI355:AL355"/>
    <mergeCell ref="B356:C356"/>
    <mergeCell ref="D356:E356"/>
    <mergeCell ref="F356:G356"/>
    <mergeCell ref="H356:I356"/>
    <mergeCell ref="J356:K356"/>
    <mergeCell ref="L356:V356"/>
    <mergeCell ref="W356:Z356"/>
    <mergeCell ref="AA354:AD354"/>
    <mergeCell ref="AE354:AH354"/>
    <mergeCell ref="AI356:AL356"/>
    <mergeCell ref="B355:C355"/>
    <mergeCell ref="D355:E355"/>
    <mergeCell ref="F355:G355"/>
    <mergeCell ref="H355:I355"/>
    <mergeCell ref="J355:K355"/>
    <mergeCell ref="L355:V355"/>
    <mergeCell ref="W355:Z355"/>
    <mergeCell ref="AA353:AD353"/>
    <mergeCell ref="AE353:AH353"/>
    <mergeCell ref="AI353:AL353"/>
    <mergeCell ref="B354:C354"/>
    <mergeCell ref="D354:E354"/>
    <mergeCell ref="F354:G354"/>
    <mergeCell ref="H354:I354"/>
    <mergeCell ref="J354:K354"/>
    <mergeCell ref="L354:V354"/>
    <mergeCell ref="W354:Z354"/>
    <mergeCell ref="AA352:AD352"/>
    <mergeCell ref="AE352:AH352"/>
    <mergeCell ref="AI354:AL354"/>
    <mergeCell ref="B353:C353"/>
    <mergeCell ref="D353:E353"/>
    <mergeCell ref="F353:G353"/>
    <mergeCell ref="H353:I353"/>
    <mergeCell ref="J353:K353"/>
    <mergeCell ref="L353:V353"/>
    <mergeCell ref="W353:Z353"/>
    <mergeCell ref="AA351:AD351"/>
    <mergeCell ref="AE351:AH351"/>
    <mergeCell ref="AI351:AL351"/>
    <mergeCell ref="B352:C352"/>
    <mergeCell ref="D352:E352"/>
    <mergeCell ref="F352:G352"/>
    <mergeCell ref="H352:I352"/>
    <mergeCell ref="J352:K352"/>
    <mergeCell ref="L352:V352"/>
    <mergeCell ref="W352:Z352"/>
    <mergeCell ref="AA350:AD350"/>
    <mergeCell ref="AE350:AH350"/>
    <mergeCell ref="AI352:AL352"/>
    <mergeCell ref="B351:C351"/>
    <mergeCell ref="D351:E351"/>
    <mergeCell ref="F351:G351"/>
    <mergeCell ref="H351:I351"/>
    <mergeCell ref="J351:K351"/>
    <mergeCell ref="L351:V351"/>
    <mergeCell ref="W351:Z351"/>
    <mergeCell ref="AA349:AD349"/>
    <mergeCell ref="AE349:AH349"/>
    <mergeCell ref="AI349:AL349"/>
    <mergeCell ref="B350:C350"/>
    <mergeCell ref="D350:E350"/>
    <mergeCell ref="F350:G350"/>
    <mergeCell ref="H350:I350"/>
    <mergeCell ref="J350:K350"/>
    <mergeCell ref="L350:V350"/>
    <mergeCell ref="W350:Z350"/>
    <mergeCell ref="AA348:AD348"/>
    <mergeCell ref="AE348:AH348"/>
    <mergeCell ref="AI350:AL350"/>
    <mergeCell ref="B349:C349"/>
    <mergeCell ref="D349:E349"/>
    <mergeCell ref="F349:G349"/>
    <mergeCell ref="H349:I349"/>
    <mergeCell ref="J349:K349"/>
    <mergeCell ref="L349:V349"/>
    <mergeCell ref="W349:Z349"/>
    <mergeCell ref="AA347:AD347"/>
    <mergeCell ref="AE347:AH347"/>
    <mergeCell ref="AI347:AL347"/>
    <mergeCell ref="B348:C348"/>
    <mergeCell ref="D348:E348"/>
    <mergeCell ref="F348:G348"/>
    <mergeCell ref="H348:I348"/>
    <mergeCell ref="J348:K348"/>
    <mergeCell ref="L348:V348"/>
    <mergeCell ref="W348:Z348"/>
    <mergeCell ref="AA346:AD346"/>
    <mergeCell ref="AE346:AH346"/>
    <mergeCell ref="AI348:AL348"/>
    <mergeCell ref="B347:C347"/>
    <mergeCell ref="D347:E347"/>
    <mergeCell ref="F347:G347"/>
    <mergeCell ref="H347:I347"/>
    <mergeCell ref="J347:K347"/>
    <mergeCell ref="L347:V347"/>
    <mergeCell ref="W347:Z347"/>
    <mergeCell ref="AA345:AD345"/>
    <mergeCell ref="AE345:AH345"/>
    <mergeCell ref="AI345:AL345"/>
    <mergeCell ref="B346:C346"/>
    <mergeCell ref="D346:E346"/>
    <mergeCell ref="F346:G346"/>
    <mergeCell ref="H346:I346"/>
    <mergeCell ref="J346:K346"/>
    <mergeCell ref="L346:V346"/>
    <mergeCell ref="W346:Z346"/>
    <mergeCell ref="AA344:AD344"/>
    <mergeCell ref="AE344:AH344"/>
    <mergeCell ref="AI346:AL346"/>
    <mergeCell ref="B345:C345"/>
    <mergeCell ref="D345:E345"/>
    <mergeCell ref="F345:G345"/>
    <mergeCell ref="H345:I345"/>
    <mergeCell ref="J345:K345"/>
    <mergeCell ref="L345:V345"/>
    <mergeCell ref="W345:Z345"/>
    <mergeCell ref="AA343:AD343"/>
    <mergeCell ref="AE343:AH343"/>
    <mergeCell ref="AI343:AL343"/>
    <mergeCell ref="B344:C344"/>
    <mergeCell ref="D344:E344"/>
    <mergeCell ref="F344:G344"/>
    <mergeCell ref="H344:I344"/>
    <mergeCell ref="J344:K344"/>
    <mergeCell ref="L344:V344"/>
    <mergeCell ref="W344:Z344"/>
    <mergeCell ref="AA342:AD342"/>
    <mergeCell ref="AE342:AH342"/>
    <mergeCell ref="AI344:AL344"/>
    <mergeCell ref="B343:C343"/>
    <mergeCell ref="D343:E343"/>
    <mergeCell ref="F343:G343"/>
    <mergeCell ref="H343:I343"/>
    <mergeCell ref="J343:K343"/>
    <mergeCell ref="L343:V343"/>
    <mergeCell ref="W343:Z343"/>
    <mergeCell ref="AA341:AD341"/>
    <mergeCell ref="AE341:AH341"/>
    <mergeCell ref="AI341:AL341"/>
    <mergeCell ref="B342:C342"/>
    <mergeCell ref="D342:E342"/>
    <mergeCell ref="F342:G342"/>
    <mergeCell ref="H342:I342"/>
    <mergeCell ref="J342:K342"/>
    <mergeCell ref="L342:V342"/>
    <mergeCell ref="W342:Z342"/>
    <mergeCell ref="AA340:AD340"/>
    <mergeCell ref="AE340:AH340"/>
    <mergeCell ref="AI342:AL342"/>
    <mergeCell ref="B341:C341"/>
    <mergeCell ref="D341:E341"/>
    <mergeCell ref="F341:G341"/>
    <mergeCell ref="H341:I341"/>
    <mergeCell ref="J341:K341"/>
    <mergeCell ref="L341:V341"/>
    <mergeCell ref="W341:Z341"/>
    <mergeCell ref="AA339:AD339"/>
    <mergeCell ref="AE339:AH339"/>
    <mergeCell ref="AI339:AL339"/>
    <mergeCell ref="B340:C340"/>
    <mergeCell ref="D340:E340"/>
    <mergeCell ref="F340:G340"/>
    <mergeCell ref="H340:I340"/>
    <mergeCell ref="J340:K340"/>
    <mergeCell ref="L340:V340"/>
    <mergeCell ref="W340:Z340"/>
    <mergeCell ref="AA338:AD338"/>
    <mergeCell ref="AE338:AH338"/>
    <mergeCell ref="AI340:AL340"/>
    <mergeCell ref="B339:C339"/>
    <mergeCell ref="D339:E339"/>
    <mergeCell ref="F339:G339"/>
    <mergeCell ref="H339:I339"/>
    <mergeCell ref="J339:K339"/>
    <mergeCell ref="L339:V339"/>
    <mergeCell ref="W339:Z339"/>
    <mergeCell ref="AA337:AD337"/>
    <mergeCell ref="AE337:AH337"/>
    <mergeCell ref="AI337:AL337"/>
    <mergeCell ref="B338:C338"/>
    <mergeCell ref="D338:E338"/>
    <mergeCell ref="F338:G338"/>
    <mergeCell ref="H338:I338"/>
    <mergeCell ref="J338:K338"/>
    <mergeCell ref="L338:V338"/>
    <mergeCell ref="W338:Z338"/>
    <mergeCell ref="AA336:AD336"/>
    <mergeCell ref="AE336:AH336"/>
    <mergeCell ref="AI338:AL338"/>
    <mergeCell ref="B337:C337"/>
    <mergeCell ref="D337:E337"/>
    <mergeCell ref="F337:G337"/>
    <mergeCell ref="H337:I337"/>
    <mergeCell ref="J337:K337"/>
    <mergeCell ref="L337:V337"/>
    <mergeCell ref="W337:Z337"/>
    <mergeCell ref="AA335:AD335"/>
    <mergeCell ref="AE335:AH335"/>
    <mergeCell ref="AI335:AL335"/>
    <mergeCell ref="B336:C336"/>
    <mergeCell ref="D336:E336"/>
    <mergeCell ref="F336:G336"/>
    <mergeCell ref="H336:I336"/>
    <mergeCell ref="J336:K336"/>
    <mergeCell ref="L336:V336"/>
    <mergeCell ref="W336:Z336"/>
    <mergeCell ref="AA334:AD334"/>
    <mergeCell ref="AE334:AH334"/>
    <mergeCell ref="AI336:AL336"/>
    <mergeCell ref="B335:C335"/>
    <mergeCell ref="D335:E335"/>
    <mergeCell ref="F335:G335"/>
    <mergeCell ref="H335:I335"/>
    <mergeCell ref="J335:K335"/>
    <mergeCell ref="L335:V335"/>
    <mergeCell ref="W335:Z335"/>
    <mergeCell ref="AA333:AD333"/>
    <mergeCell ref="AE333:AH333"/>
    <mergeCell ref="AI333:AL333"/>
    <mergeCell ref="B334:C334"/>
    <mergeCell ref="D334:E334"/>
    <mergeCell ref="F334:G334"/>
    <mergeCell ref="H334:I334"/>
    <mergeCell ref="J334:K334"/>
    <mergeCell ref="L334:V334"/>
    <mergeCell ref="W334:Z334"/>
    <mergeCell ref="AA332:AD332"/>
    <mergeCell ref="AE332:AH332"/>
    <mergeCell ref="AI334:AL334"/>
    <mergeCell ref="B333:C333"/>
    <mergeCell ref="D333:E333"/>
    <mergeCell ref="F333:G333"/>
    <mergeCell ref="H333:I333"/>
    <mergeCell ref="J333:K333"/>
    <mergeCell ref="L333:V333"/>
    <mergeCell ref="W333:Z333"/>
    <mergeCell ref="AA331:AD331"/>
    <mergeCell ref="AE331:AH331"/>
    <mergeCell ref="AI331:AL331"/>
    <mergeCell ref="B332:C332"/>
    <mergeCell ref="D332:E332"/>
    <mergeCell ref="F332:G332"/>
    <mergeCell ref="H332:I332"/>
    <mergeCell ref="J332:K332"/>
    <mergeCell ref="L332:V332"/>
    <mergeCell ref="W332:Z332"/>
    <mergeCell ref="AA330:AD330"/>
    <mergeCell ref="AE330:AH330"/>
    <mergeCell ref="AI332:AL332"/>
    <mergeCell ref="B331:C331"/>
    <mergeCell ref="D331:E331"/>
    <mergeCell ref="F331:G331"/>
    <mergeCell ref="H331:I331"/>
    <mergeCell ref="J331:K331"/>
    <mergeCell ref="L331:V331"/>
    <mergeCell ref="W331:Z331"/>
    <mergeCell ref="AA329:AD329"/>
    <mergeCell ref="AE329:AH329"/>
    <mergeCell ref="AI329:AL329"/>
    <mergeCell ref="B330:C330"/>
    <mergeCell ref="D330:E330"/>
    <mergeCell ref="F330:G330"/>
    <mergeCell ref="H330:I330"/>
    <mergeCell ref="J330:K330"/>
    <mergeCell ref="L330:V330"/>
    <mergeCell ref="W330:Z330"/>
    <mergeCell ref="AA328:AD328"/>
    <mergeCell ref="AE328:AH328"/>
    <mergeCell ref="AI330:AL330"/>
    <mergeCell ref="B329:C329"/>
    <mergeCell ref="D329:E329"/>
    <mergeCell ref="F329:G329"/>
    <mergeCell ref="H329:I329"/>
    <mergeCell ref="J329:K329"/>
    <mergeCell ref="L329:V329"/>
    <mergeCell ref="W329:Z329"/>
    <mergeCell ref="AA327:AD327"/>
    <mergeCell ref="AE327:AH327"/>
    <mergeCell ref="AI327:AL327"/>
    <mergeCell ref="B328:C328"/>
    <mergeCell ref="D328:E328"/>
    <mergeCell ref="F328:G328"/>
    <mergeCell ref="H328:I328"/>
    <mergeCell ref="J328:K328"/>
    <mergeCell ref="L328:V328"/>
    <mergeCell ref="W328:Z328"/>
    <mergeCell ref="AA326:AD326"/>
    <mergeCell ref="AE326:AH326"/>
    <mergeCell ref="AI328:AL328"/>
    <mergeCell ref="B327:C327"/>
    <mergeCell ref="D327:E327"/>
    <mergeCell ref="F327:G327"/>
    <mergeCell ref="H327:I327"/>
    <mergeCell ref="J327:K327"/>
    <mergeCell ref="L327:V327"/>
    <mergeCell ref="W327:Z327"/>
    <mergeCell ref="AA325:AD325"/>
    <mergeCell ref="AE325:AH325"/>
    <mergeCell ref="AI325:AL325"/>
    <mergeCell ref="B326:C326"/>
    <mergeCell ref="D326:E326"/>
    <mergeCell ref="F326:G326"/>
    <mergeCell ref="H326:I326"/>
    <mergeCell ref="J326:K326"/>
    <mergeCell ref="L326:V326"/>
    <mergeCell ref="W326:Z326"/>
    <mergeCell ref="AA324:AD324"/>
    <mergeCell ref="AE324:AH324"/>
    <mergeCell ref="AI326:AL326"/>
    <mergeCell ref="B325:C325"/>
    <mergeCell ref="D325:E325"/>
    <mergeCell ref="F325:G325"/>
    <mergeCell ref="H325:I325"/>
    <mergeCell ref="J325:K325"/>
    <mergeCell ref="L325:V325"/>
    <mergeCell ref="W325:Z325"/>
    <mergeCell ref="AA323:AD323"/>
    <mergeCell ref="AE323:AH323"/>
    <mergeCell ref="AI323:AL323"/>
    <mergeCell ref="B324:C324"/>
    <mergeCell ref="D324:E324"/>
    <mergeCell ref="F324:G324"/>
    <mergeCell ref="H324:I324"/>
    <mergeCell ref="J324:K324"/>
    <mergeCell ref="L324:V324"/>
    <mergeCell ref="W324:Z324"/>
    <mergeCell ref="AA322:AD322"/>
    <mergeCell ref="AE322:AH322"/>
    <mergeCell ref="AI324:AL324"/>
    <mergeCell ref="B323:C323"/>
    <mergeCell ref="D323:E323"/>
    <mergeCell ref="F323:G323"/>
    <mergeCell ref="H323:I323"/>
    <mergeCell ref="J323:K323"/>
    <mergeCell ref="L323:V323"/>
    <mergeCell ref="W323:Z323"/>
    <mergeCell ref="AA321:AD321"/>
    <mergeCell ref="AE321:AH321"/>
    <mergeCell ref="AI321:AL321"/>
    <mergeCell ref="B322:C322"/>
    <mergeCell ref="D322:E322"/>
    <mergeCell ref="F322:G322"/>
    <mergeCell ref="H322:I322"/>
    <mergeCell ref="J322:K322"/>
    <mergeCell ref="L322:V322"/>
    <mergeCell ref="W322:Z322"/>
    <mergeCell ref="AA320:AD320"/>
    <mergeCell ref="AE320:AH320"/>
    <mergeCell ref="AI322:AL322"/>
    <mergeCell ref="B321:C321"/>
    <mergeCell ref="D321:E321"/>
    <mergeCell ref="F321:G321"/>
    <mergeCell ref="H321:I321"/>
    <mergeCell ref="J321:K321"/>
    <mergeCell ref="L321:V321"/>
    <mergeCell ref="W321:Z321"/>
    <mergeCell ref="AA319:AD319"/>
    <mergeCell ref="AE319:AH319"/>
    <mergeCell ref="AI319:AL319"/>
    <mergeCell ref="B320:C320"/>
    <mergeCell ref="D320:E320"/>
    <mergeCell ref="F320:G320"/>
    <mergeCell ref="H320:I320"/>
    <mergeCell ref="J320:K320"/>
    <mergeCell ref="L320:V320"/>
    <mergeCell ref="W320:Z320"/>
    <mergeCell ref="AA318:AD318"/>
    <mergeCell ref="AE318:AH318"/>
    <mergeCell ref="AI320:AL320"/>
    <mergeCell ref="B319:C319"/>
    <mergeCell ref="D319:E319"/>
    <mergeCell ref="F319:G319"/>
    <mergeCell ref="H319:I319"/>
    <mergeCell ref="J319:K319"/>
    <mergeCell ref="L319:V319"/>
    <mergeCell ref="W319:Z319"/>
    <mergeCell ref="AA317:AD317"/>
    <mergeCell ref="AE317:AH317"/>
    <mergeCell ref="AI317:AL317"/>
    <mergeCell ref="B318:C318"/>
    <mergeCell ref="D318:E318"/>
    <mergeCell ref="F318:G318"/>
    <mergeCell ref="H318:I318"/>
    <mergeCell ref="J318:K318"/>
    <mergeCell ref="L318:V318"/>
    <mergeCell ref="W318:Z318"/>
    <mergeCell ref="AA316:AD316"/>
    <mergeCell ref="AE316:AH316"/>
    <mergeCell ref="AI318:AL318"/>
    <mergeCell ref="B317:C317"/>
    <mergeCell ref="D317:E317"/>
    <mergeCell ref="F317:G317"/>
    <mergeCell ref="H317:I317"/>
    <mergeCell ref="J317:K317"/>
    <mergeCell ref="L317:V317"/>
    <mergeCell ref="W317:Z317"/>
    <mergeCell ref="AA315:AD315"/>
    <mergeCell ref="AE315:AH315"/>
    <mergeCell ref="AI315:AL315"/>
    <mergeCell ref="B316:C316"/>
    <mergeCell ref="D316:E316"/>
    <mergeCell ref="F316:G316"/>
    <mergeCell ref="H316:I316"/>
    <mergeCell ref="J316:K316"/>
    <mergeCell ref="L316:V316"/>
    <mergeCell ref="W316:Z316"/>
    <mergeCell ref="AA314:AD314"/>
    <mergeCell ref="AE314:AH314"/>
    <mergeCell ref="AI316:AL316"/>
    <mergeCell ref="B315:C315"/>
    <mergeCell ref="D315:E315"/>
    <mergeCell ref="F315:G315"/>
    <mergeCell ref="H315:I315"/>
    <mergeCell ref="J315:K315"/>
    <mergeCell ref="L315:V315"/>
    <mergeCell ref="W315:Z315"/>
    <mergeCell ref="AA313:AD313"/>
    <mergeCell ref="AE313:AH313"/>
    <mergeCell ref="AI313:AL313"/>
    <mergeCell ref="B314:C314"/>
    <mergeCell ref="D314:E314"/>
    <mergeCell ref="F314:G314"/>
    <mergeCell ref="H314:I314"/>
    <mergeCell ref="J314:K314"/>
    <mergeCell ref="L314:V314"/>
    <mergeCell ref="W314:Z314"/>
    <mergeCell ref="AA312:AD312"/>
    <mergeCell ref="AE312:AH312"/>
    <mergeCell ref="AI314:AL314"/>
    <mergeCell ref="B313:C313"/>
    <mergeCell ref="D313:E313"/>
    <mergeCell ref="F313:G313"/>
    <mergeCell ref="H313:I313"/>
    <mergeCell ref="J313:K313"/>
    <mergeCell ref="L313:V313"/>
    <mergeCell ref="W313:Z313"/>
    <mergeCell ref="AA311:AD311"/>
    <mergeCell ref="AE311:AH311"/>
    <mergeCell ref="AI311:AL311"/>
    <mergeCell ref="B312:C312"/>
    <mergeCell ref="D312:E312"/>
    <mergeCell ref="F312:G312"/>
    <mergeCell ref="H312:I312"/>
    <mergeCell ref="J312:K312"/>
    <mergeCell ref="L312:V312"/>
    <mergeCell ref="W312:Z312"/>
    <mergeCell ref="AA310:AD310"/>
    <mergeCell ref="AE310:AH310"/>
    <mergeCell ref="AI312:AL312"/>
    <mergeCell ref="B311:C311"/>
    <mergeCell ref="D311:E311"/>
    <mergeCell ref="F311:G311"/>
    <mergeCell ref="H311:I311"/>
    <mergeCell ref="J311:K311"/>
    <mergeCell ref="L311:V311"/>
    <mergeCell ref="W311:Z311"/>
    <mergeCell ref="AA309:AD309"/>
    <mergeCell ref="AE309:AH309"/>
    <mergeCell ref="AI309:AL309"/>
    <mergeCell ref="B310:C310"/>
    <mergeCell ref="D310:E310"/>
    <mergeCell ref="F310:G310"/>
    <mergeCell ref="H310:I310"/>
    <mergeCell ref="J310:K310"/>
    <mergeCell ref="L310:V310"/>
    <mergeCell ref="W310:Z310"/>
    <mergeCell ref="AA308:AD308"/>
    <mergeCell ref="AE308:AH308"/>
    <mergeCell ref="AI310:AL310"/>
    <mergeCell ref="B309:C309"/>
    <mergeCell ref="D309:E309"/>
    <mergeCell ref="F309:G309"/>
    <mergeCell ref="H309:I309"/>
    <mergeCell ref="J309:K309"/>
    <mergeCell ref="L309:V309"/>
    <mergeCell ref="W309:Z309"/>
    <mergeCell ref="AA307:AD307"/>
    <mergeCell ref="AE307:AH307"/>
    <mergeCell ref="AI307:AL307"/>
    <mergeCell ref="B308:C308"/>
    <mergeCell ref="D308:E308"/>
    <mergeCell ref="F308:G308"/>
    <mergeCell ref="H308:I308"/>
    <mergeCell ref="J308:K308"/>
    <mergeCell ref="L308:V308"/>
    <mergeCell ref="W308:Z308"/>
    <mergeCell ref="AA306:AD306"/>
    <mergeCell ref="AE306:AH306"/>
    <mergeCell ref="AI308:AL308"/>
    <mergeCell ref="B307:C307"/>
    <mergeCell ref="D307:E307"/>
    <mergeCell ref="F307:G307"/>
    <mergeCell ref="H307:I307"/>
    <mergeCell ref="J307:K307"/>
    <mergeCell ref="L307:V307"/>
    <mergeCell ref="W307:Z307"/>
    <mergeCell ref="AA305:AD305"/>
    <mergeCell ref="AE305:AH305"/>
    <mergeCell ref="AI305:AL305"/>
    <mergeCell ref="B306:C306"/>
    <mergeCell ref="D306:E306"/>
    <mergeCell ref="F306:G306"/>
    <mergeCell ref="H306:I306"/>
    <mergeCell ref="J306:K306"/>
    <mergeCell ref="L306:V306"/>
    <mergeCell ref="W306:Z306"/>
    <mergeCell ref="AA304:AD304"/>
    <mergeCell ref="AE304:AH304"/>
    <mergeCell ref="AI306:AL306"/>
    <mergeCell ref="B305:C305"/>
    <mergeCell ref="D305:E305"/>
    <mergeCell ref="F305:G305"/>
    <mergeCell ref="H305:I305"/>
    <mergeCell ref="J305:K305"/>
    <mergeCell ref="L305:V305"/>
    <mergeCell ref="W305:Z305"/>
    <mergeCell ref="AA303:AD303"/>
    <mergeCell ref="AE303:AH303"/>
    <mergeCell ref="AI303:AL303"/>
    <mergeCell ref="B304:C304"/>
    <mergeCell ref="D304:E304"/>
    <mergeCell ref="F304:G304"/>
    <mergeCell ref="H304:I304"/>
    <mergeCell ref="J304:K304"/>
    <mergeCell ref="L304:V304"/>
    <mergeCell ref="W304:Z304"/>
    <mergeCell ref="AA302:AD302"/>
    <mergeCell ref="AE302:AH302"/>
    <mergeCell ref="AI304:AL304"/>
    <mergeCell ref="B303:C303"/>
    <mergeCell ref="D303:E303"/>
    <mergeCell ref="F303:G303"/>
    <mergeCell ref="H303:I303"/>
    <mergeCell ref="J303:K303"/>
    <mergeCell ref="L303:V303"/>
    <mergeCell ref="W303:Z303"/>
    <mergeCell ref="AA301:AD301"/>
    <mergeCell ref="AE301:AH301"/>
    <mergeCell ref="AI301:AL301"/>
    <mergeCell ref="B302:C302"/>
    <mergeCell ref="D302:E302"/>
    <mergeCell ref="F302:G302"/>
    <mergeCell ref="H302:I302"/>
    <mergeCell ref="J302:K302"/>
    <mergeCell ref="L302:V302"/>
    <mergeCell ref="W302:Z302"/>
    <mergeCell ref="AA300:AD300"/>
    <mergeCell ref="AE300:AH300"/>
    <mergeCell ref="AI302:AL302"/>
    <mergeCell ref="B301:C301"/>
    <mergeCell ref="D301:E301"/>
    <mergeCell ref="F301:G301"/>
    <mergeCell ref="H301:I301"/>
    <mergeCell ref="J301:K301"/>
    <mergeCell ref="L301:V301"/>
    <mergeCell ref="W301:Z301"/>
    <mergeCell ref="AA299:AD299"/>
    <mergeCell ref="AE299:AH299"/>
    <mergeCell ref="AI299:AL299"/>
    <mergeCell ref="B300:C300"/>
    <mergeCell ref="D300:E300"/>
    <mergeCell ref="F300:G300"/>
    <mergeCell ref="H300:I300"/>
    <mergeCell ref="J300:K300"/>
    <mergeCell ref="L300:V300"/>
    <mergeCell ref="W300:Z300"/>
    <mergeCell ref="AA298:AD298"/>
    <mergeCell ref="AE298:AH298"/>
    <mergeCell ref="AI300:AL300"/>
    <mergeCell ref="B299:C299"/>
    <mergeCell ref="D299:E299"/>
    <mergeCell ref="F299:G299"/>
    <mergeCell ref="H299:I299"/>
    <mergeCell ref="J299:K299"/>
    <mergeCell ref="L299:V299"/>
    <mergeCell ref="W299:Z299"/>
    <mergeCell ref="AA297:AD297"/>
    <mergeCell ref="AE297:AH297"/>
    <mergeCell ref="AI297:AL297"/>
    <mergeCell ref="B298:C298"/>
    <mergeCell ref="D298:E298"/>
    <mergeCell ref="F298:G298"/>
    <mergeCell ref="H298:I298"/>
    <mergeCell ref="J298:K298"/>
    <mergeCell ref="L298:V298"/>
    <mergeCell ref="W298:Z298"/>
    <mergeCell ref="AA296:AD296"/>
    <mergeCell ref="AE296:AH296"/>
    <mergeCell ref="AI298:AL298"/>
    <mergeCell ref="B297:C297"/>
    <mergeCell ref="D297:E297"/>
    <mergeCell ref="F297:G297"/>
    <mergeCell ref="H297:I297"/>
    <mergeCell ref="J297:K297"/>
    <mergeCell ref="L297:V297"/>
    <mergeCell ref="W297:Z297"/>
    <mergeCell ref="AA295:AD295"/>
    <mergeCell ref="AE295:AH295"/>
    <mergeCell ref="AI295:AL295"/>
    <mergeCell ref="B296:C296"/>
    <mergeCell ref="D296:E296"/>
    <mergeCell ref="F296:G296"/>
    <mergeCell ref="H296:I296"/>
    <mergeCell ref="J296:K296"/>
    <mergeCell ref="L296:V296"/>
    <mergeCell ref="W296:Z296"/>
    <mergeCell ref="AA294:AD294"/>
    <mergeCell ref="AE294:AH294"/>
    <mergeCell ref="AI296:AL296"/>
    <mergeCell ref="B295:C295"/>
    <mergeCell ref="D295:E295"/>
    <mergeCell ref="F295:G295"/>
    <mergeCell ref="H295:I295"/>
    <mergeCell ref="J295:K295"/>
    <mergeCell ref="L295:V295"/>
    <mergeCell ref="W295:Z295"/>
    <mergeCell ref="AA293:AD293"/>
    <mergeCell ref="AE293:AH293"/>
    <mergeCell ref="AI293:AL293"/>
    <mergeCell ref="B294:C294"/>
    <mergeCell ref="D294:E294"/>
    <mergeCell ref="F294:G294"/>
    <mergeCell ref="H294:I294"/>
    <mergeCell ref="J294:K294"/>
    <mergeCell ref="L294:V294"/>
    <mergeCell ref="W294:Z294"/>
    <mergeCell ref="AA292:AD292"/>
    <mergeCell ref="AE292:AH292"/>
    <mergeCell ref="AI294:AL294"/>
    <mergeCell ref="B293:C293"/>
    <mergeCell ref="D293:E293"/>
    <mergeCell ref="F293:G293"/>
    <mergeCell ref="H293:I293"/>
    <mergeCell ref="J293:K293"/>
    <mergeCell ref="L293:V293"/>
    <mergeCell ref="W293:Z293"/>
    <mergeCell ref="AA291:AD291"/>
    <mergeCell ref="AE291:AH291"/>
    <mergeCell ref="AI291:AL291"/>
    <mergeCell ref="B292:C292"/>
    <mergeCell ref="D292:E292"/>
    <mergeCell ref="F292:G292"/>
    <mergeCell ref="H292:I292"/>
    <mergeCell ref="J292:K292"/>
    <mergeCell ref="L292:V292"/>
    <mergeCell ref="W292:Z292"/>
    <mergeCell ref="AA290:AD290"/>
    <mergeCell ref="AE290:AH290"/>
    <mergeCell ref="AI292:AL292"/>
    <mergeCell ref="B291:C291"/>
    <mergeCell ref="D291:E291"/>
    <mergeCell ref="F291:G291"/>
    <mergeCell ref="H291:I291"/>
    <mergeCell ref="J291:K291"/>
    <mergeCell ref="L291:V291"/>
    <mergeCell ref="W291:Z291"/>
    <mergeCell ref="AA289:AD289"/>
    <mergeCell ref="AE289:AH289"/>
    <mergeCell ref="AI289:AL289"/>
    <mergeCell ref="B290:C290"/>
    <mergeCell ref="D290:E290"/>
    <mergeCell ref="F290:G290"/>
    <mergeCell ref="H290:I290"/>
    <mergeCell ref="J290:K290"/>
    <mergeCell ref="L290:V290"/>
    <mergeCell ref="W290:Z290"/>
    <mergeCell ref="AA288:AD288"/>
    <mergeCell ref="AE288:AH288"/>
    <mergeCell ref="AI290:AL290"/>
    <mergeCell ref="B289:C289"/>
    <mergeCell ref="D289:E289"/>
    <mergeCell ref="F289:G289"/>
    <mergeCell ref="H289:I289"/>
    <mergeCell ref="J289:K289"/>
    <mergeCell ref="L289:V289"/>
    <mergeCell ref="W289:Z289"/>
    <mergeCell ref="AA287:AD287"/>
    <mergeCell ref="AE287:AH287"/>
    <mergeCell ref="AI287:AL287"/>
    <mergeCell ref="B288:C288"/>
    <mergeCell ref="D288:E288"/>
    <mergeCell ref="F288:G288"/>
    <mergeCell ref="H288:I288"/>
    <mergeCell ref="J288:K288"/>
    <mergeCell ref="L288:V288"/>
    <mergeCell ref="W288:Z288"/>
    <mergeCell ref="AA286:AD286"/>
    <mergeCell ref="AE286:AH286"/>
    <mergeCell ref="AI288:AL288"/>
    <mergeCell ref="B287:C287"/>
    <mergeCell ref="D287:E287"/>
    <mergeCell ref="F287:G287"/>
    <mergeCell ref="H287:I287"/>
    <mergeCell ref="J287:K287"/>
    <mergeCell ref="L287:V287"/>
    <mergeCell ref="W287:Z287"/>
    <mergeCell ref="AA285:AD285"/>
    <mergeCell ref="AE285:AH285"/>
    <mergeCell ref="AI285:AL285"/>
    <mergeCell ref="B286:C286"/>
    <mergeCell ref="D286:E286"/>
    <mergeCell ref="F286:G286"/>
    <mergeCell ref="H286:I286"/>
    <mergeCell ref="J286:K286"/>
    <mergeCell ref="L286:V286"/>
    <mergeCell ref="W286:Z286"/>
    <mergeCell ref="AA284:AD284"/>
    <mergeCell ref="AE284:AH284"/>
    <mergeCell ref="AI286:AL286"/>
    <mergeCell ref="B285:C285"/>
    <mergeCell ref="D285:E285"/>
    <mergeCell ref="F285:G285"/>
    <mergeCell ref="H285:I285"/>
    <mergeCell ref="J285:K285"/>
    <mergeCell ref="L285:V285"/>
    <mergeCell ref="W285:Z285"/>
    <mergeCell ref="AA283:AD283"/>
    <mergeCell ref="AE283:AH283"/>
    <mergeCell ref="AI283:AL283"/>
    <mergeCell ref="B284:C284"/>
    <mergeCell ref="D284:E284"/>
    <mergeCell ref="F284:G284"/>
    <mergeCell ref="H284:I284"/>
    <mergeCell ref="J284:K284"/>
    <mergeCell ref="L284:V284"/>
    <mergeCell ref="W284:Z284"/>
    <mergeCell ref="AA282:AD282"/>
    <mergeCell ref="AE282:AH282"/>
    <mergeCell ref="AI284:AL284"/>
    <mergeCell ref="B283:C283"/>
    <mergeCell ref="D283:E283"/>
    <mergeCell ref="F283:G283"/>
    <mergeCell ref="H283:I283"/>
    <mergeCell ref="J283:K283"/>
    <mergeCell ref="L283:V283"/>
    <mergeCell ref="W283:Z283"/>
    <mergeCell ref="AA281:AD281"/>
    <mergeCell ref="AE281:AH281"/>
    <mergeCell ref="AI281:AL281"/>
    <mergeCell ref="B282:C282"/>
    <mergeCell ref="D282:E282"/>
    <mergeCell ref="F282:G282"/>
    <mergeCell ref="H282:I282"/>
    <mergeCell ref="J282:K282"/>
    <mergeCell ref="L282:V282"/>
    <mergeCell ref="W282:Z282"/>
    <mergeCell ref="AA280:AD280"/>
    <mergeCell ref="AE280:AH280"/>
    <mergeCell ref="AI282:AL282"/>
    <mergeCell ref="B281:C281"/>
    <mergeCell ref="D281:E281"/>
    <mergeCell ref="F281:G281"/>
    <mergeCell ref="H281:I281"/>
    <mergeCell ref="J281:K281"/>
    <mergeCell ref="L281:V281"/>
    <mergeCell ref="W281:Z281"/>
    <mergeCell ref="AA279:AD279"/>
    <mergeCell ref="AE279:AH279"/>
    <mergeCell ref="AI279:AL279"/>
    <mergeCell ref="B280:C280"/>
    <mergeCell ref="D280:E280"/>
    <mergeCell ref="F280:G280"/>
    <mergeCell ref="H280:I280"/>
    <mergeCell ref="J280:K280"/>
    <mergeCell ref="L280:V280"/>
    <mergeCell ref="W280:Z280"/>
    <mergeCell ref="AA278:AD278"/>
    <mergeCell ref="AE278:AH278"/>
    <mergeCell ref="AI280:AL280"/>
    <mergeCell ref="B279:C279"/>
    <mergeCell ref="D279:E279"/>
    <mergeCell ref="F279:G279"/>
    <mergeCell ref="H279:I279"/>
    <mergeCell ref="J279:K279"/>
    <mergeCell ref="L279:V279"/>
    <mergeCell ref="W279:Z279"/>
    <mergeCell ref="AA277:AD277"/>
    <mergeCell ref="AE277:AH277"/>
    <mergeCell ref="AI277:AL277"/>
    <mergeCell ref="B278:C278"/>
    <mergeCell ref="D278:E278"/>
    <mergeCell ref="F278:G278"/>
    <mergeCell ref="H278:I278"/>
    <mergeCell ref="J278:K278"/>
    <mergeCell ref="L278:V278"/>
    <mergeCell ref="W278:Z278"/>
    <mergeCell ref="AA276:AD276"/>
    <mergeCell ref="AE276:AH276"/>
    <mergeCell ref="AI278:AL278"/>
    <mergeCell ref="B277:C277"/>
    <mergeCell ref="D277:E277"/>
    <mergeCell ref="F277:G277"/>
    <mergeCell ref="H277:I277"/>
    <mergeCell ref="J277:K277"/>
    <mergeCell ref="L277:V277"/>
    <mergeCell ref="W277:Z277"/>
    <mergeCell ref="AA275:AD275"/>
    <mergeCell ref="AE275:AH275"/>
    <mergeCell ref="AI275:AL275"/>
    <mergeCell ref="B276:C276"/>
    <mergeCell ref="D276:E276"/>
    <mergeCell ref="F276:G276"/>
    <mergeCell ref="H276:I276"/>
    <mergeCell ref="J276:K276"/>
    <mergeCell ref="L276:V276"/>
    <mergeCell ref="W276:Z276"/>
    <mergeCell ref="AA274:AD274"/>
    <mergeCell ref="AE274:AH274"/>
    <mergeCell ref="AI276:AL276"/>
    <mergeCell ref="B275:C275"/>
    <mergeCell ref="D275:E275"/>
    <mergeCell ref="F275:G275"/>
    <mergeCell ref="H275:I275"/>
    <mergeCell ref="J275:K275"/>
    <mergeCell ref="L275:V275"/>
    <mergeCell ref="W275:Z275"/>
    <mergeCell ref="AA273:AD273"/>
    <mergeCell ref="AE273:AH273"/>
    <mergeCell ref="AI273:AL273"/>
    <mergeCell ref="B274:C274"/>
    <mergeCell ref="D274:E274"/>
    <mergeCell ref="F274:G274"/>
    <mergeCell ref="H274:I274"/>
    <mergeCell ref="J274:K274"/>
    <mergeCell ref="L274:V274"/>
    <mergeCell ref="W274:Z274"/>
    <mergeCell ref="AA272:AD272"/>
    <mergeCell ref="AE272:AH272"/>
    <mergeCell ref="AI274:AL274"/>
    <mergeCell ref="B273:C273"/>
    <mergeCell ref="D273:E273"/>
    <mergeCell ref="F273:G273"/>
    <mergeCell ref="H273:I273"/>
    <mergeCell ref="J273:K273"/>
    <mergeCell ref="L273:V273"/>
    <mergeCell ref="W273:Z273"/>
    <mergeCell ref="AA271:AD271"/>
    <mergeCell ref="AE271:AH271"/>
    <mergeCell ref="AI271:AL271"/>
    <mergeCell ref="B272:C272"/>
    <mergeCell ref="D272:E272"/>
    <mergeCell ref="F272:G272"/>
    <mergeCell ref="H272:I272"/>
    <mergeCell ref="J272:K272"/>
    <mergeCell ref="L272:V272"/>
    <mergeCell ref="W272:Z272"/>
    <mergeCell ref="AA270:AD270"/>
    <mergeCell ref="AE270:AH270"/>
    <mergeCell ref="AI272:AL272"/>
    <mergeCell ref="B271:C271"/>
    <mergeCell ref="D271:E271"/>
    <mergeCell ref="F271:G271"/>
    <mergeCell ref="H271:I271"/>
    <mergeCell ref="J271:K271"/>
    <mergeCell ref="L271:V271"/>
    <mergeCell ref="W271:Z271"/>
    <mergeCell ref="AA269:AD269"/>
    <mergeCell ref="AE269:AH269"/>
    <mergeCell ref="AI269:AL269"/>
    <mergeCell ref="B270:C270"/>
    <mergeCell ref="D270:E270"/>
    <mergeCell ref="F270:G270"/>
    <mergeCell ref="H270:I270"/>
    <mergeCell ref="J270:K270"/>
    <mergeCell ref="L270:V270"/>
    <mergeCell ref="W270:Z270"/>
    <mergeCell ref="AA268:AD268"/>
    <mergeCell ref="AE268:AH268"/>
    <mergeCell ref="AI270:AL270"/>
    <mergeCell ref="B269:C269"/>
    <mergeCell ref="D269:E269"/>
    <mergeCell ref="F269:G269"/>
    <mergeCell ref="H269:I269"/>
    <mergeCell ref="J269:K269"/>
    <mergeCell ref="L269:V269"/>
    <mergeCell ref="W269:Z269"/>
    <mergeCell ref="AA267:AD267"/>
    <mergeCell ref="AE267:AH267"/>
    <mergeCell ref="AI267:AL267"/>
    <mergeCell ref="B268:C268"/>
    <mergeCell ref="D268:E268"/>
    <mergeCell ref="F268:G268"/>
    <mergeCell ref="H268:I268"/>
    <mergeCell ref="J268:K268"/>
    <mergeCell ref="L268:V268"/>
    <mergeCell ref="W268:Z268"/>
    <mergeCell ref="AA266:AD266"/>
    <mergeCell ref="AE266:AH266"/>
    <mergeCell ref="AI268:AL268"/>
    <mergeCell ref="B267:C267"/>
    <mergeCell ref="D267:E267"/>
    <mergeCell ref="F267:G267"/>
    <mergeCell ref="H267:I267"/>
    <mergeCell ref="J267:K267"/>
    <mergeCell ref="L267:V267"/>
    <mergeCell ref="W267:Z267"/>
    <mergeCell ref="AA265:AD265"/>
    <mergeCell ref="AE265:AH265"/>
    <mergeCell ref="AI265:AL265"/>
    <mergeCell ref="B266:C266"/>
    <mergeCell ref="D266:E266"/>
    <mergeCell ref="F266:G266"/>
    <mergeCell ref="H266:I266"/>
    <mergeCell ref="J266:K266"/>
    <mergeCell ref="L266:V266"/>
    <mergeCell ref="W266:Z266"/>
    <mergeCell ref="AA264:AD264"/>
    <mergeCell ref="AE264:AH264"/>
    <mergeCell ref="AI266:AL266"/>
    <mergeCell ref="B265:C265"/>
    <mergeCell ref="D265:E265"/>
    <mergeCell ref="F265:G265"/>
    <mergeCell ref="H265:I265"/>
    <mergeCell ref="J265:K265"/>
    <mergeCell ref="L265:V265"/>
    <mergeCell ref="W265:Z265"/>
    <mergeCell ref="AA263:AD263"/>
    <mergeCell ref="AE263:AH263"/>
    <mergeCell ref="AI263:AL263"/>
    <mergeCell ref="B264:C264"/>
    <mergeCell ref="D264:E264"/>
    <mergeCell ref="F264:G264"/>
    <mergeCell ref="H264:I264"/>
    <mergeCell ref="J264:K264"/>
    <mergeCell ref="L264:V264"/>
    <mergeCell ref="W264:Z264"/>
    <mergeCell ref="AA262:AD262"/>
    <mergeCell ref="AE262:AH262"/>
    <mergeCell ref="AI264:AL264"/>
    <mergeCell ref="B263:C263"/>
    <mergeCell ref="D263:E263"/>
    <mergeCell ref="F263:G263"/>
    <mergeCell ref="H263:I263"/>
    <mergeCell ref="J263:K263"/>
    <mergeCell ref="L263:V263"/>
    <mergeCell ref="W263:Z263"/>
    <mergeCell ref="AA261:AD261"/>
    <mergeCell ref="AE261:AH261"/>
    <mergeCell ref="AI261:AL261"/>
    <mergeCell ref="B262:C262"/>
    <mergeCell ref="D262:E262"/>
    <mergeCell ref="F262:G262"/>
    <mergeCell ref="H262:I262"/>
    <mergeCell ref="J262:K262"/>
    <mergeCell ref="L262:V262"/>
    <mergeCell ref="W262:Z262"/>
    <mergeCell ref="AA260:AD260"/>
    <mergeCell ref="AE260:AH260"/>
    <mergeCell ref="AI262:AL262"/>
    <mergeCell ref="B261:C261"/>
    <mergeCell ref="D261:E261"/>
    <mergeCell ref="F261:G261"/>
    <mergeCell ref="H261:I261"/>
    <mergeCell ref="J261:K261"/>
    <mergeCell ref="L261:V261"/>
    <mergeCell ref="W261:Z261"/>
    <mergeCell ref="AA259:AD259"/>
    <mergeCell ref="AE259:AH259"/>
    <mergeCell ref="AI259:AL259"/>
    <mergeCell ref="B260:C260"/>
    <mergeCell ref="D260:E260"/>
    <mergeCell ref="F260:G260"/>
    <mergeCell ref="H260:I260"/>
    <mergeCell ref="J260:K260"/>
    <mergeCell ref="L260:V260"/>
    <mergeCell ref="W260:Z260"/>
    <mergeCell ref="AA258:AD258"/>
    <mergeCell ref="AE258:AH258"/>
    <mergeCell ref="AI260:AL260"/>
    <mergeCell ref="B259:C259"/>
    <mergeCell ref="D259:E259"/>
    <mergeCell ref="F259:G259"/>
    <mergeCell ref="H259:I259"/>
    <mergeCell ref="J259:K259"/>
    <mergeCell ref="L259:V259"/>
    <mergeCell ref="W259:Z259"/>
    <mergeCell ref="AA257:AD257"/>
    <mergeCell ref="AE257:AH257"/>
    <mergeCell ref="AI257:AL257"/>
    <mergeCell ref="B258:C258"/>
    <mergeCell ref="D258:E258"/>
    <mergeCell ref="F258:G258"/>
    <mergeCell ref="H258:I258"/>
    <mergeCell ref="J258:K258"/>
    <mergeCell ref="L258:V258"/>
    <mergeCell ref="W258:Z258"/>
    <mergeCell ref="AA256:AD256"/>
    <mergeCell ref="AE256:AH256"/>
    <mergeCell ref="AI258:AL258"/>
    <mergeCell ref="B257:C257"/>
    <mergeCell ref="D257:E257"/>
    <mergeCell ref="F257:G257"/>
    <mergeCell ref="H257:I257"/>
    <mergeCell ref="J257:K257"/>
    <mergeCell ref="L257:V257"/>
    <mergeCell ref="W257:Z257"/>
    <mergeCell ref="AA255:AD255"/>
    <mergeCell ref="AE255:AH255"/>
    <mergeCell ref="AI255:AL255"/>
    <mergeCell ref="B256:C256"/>
    <mergeCell ref="D256:E256"/>
    <mergeCell ref="F256:G256"/>
    <mergeCell ref="H256:I256"/>
    <mergeCell ref="J256:K256"/>
    <mergeCell ref="L256:V256"/>
    <mergeCell ref="W256:Z256"/>
    <mergeCell ref="AA254:AD254"/>
    <mergeCell ref="AE254:AH254"/>
    <mergeCell ref="AI256:AL256"/>
    <mergeCell ref="B255:C255"/>
    <mergeCell ref="D255:E255"/>
    <mergeCell ref="F255:G255"/>
    <mergeCell ref="H255:I255"/>
    <mergeCell ref="J255:K255"/>
    <mergeCell ref="L255:V255"/>
    <mergeCell ref="W255:Z255"/>
    <mergeCell ref="AA253:AD253"/>
    <mergeCell ref="AE253:AH253"/>
    <mergeCell ref="AI253:AL253"/>
    <mergeCell ref="B254:C254"/>
    <mergeCell ref="D254:E254"/>
    <mergeCell ref="F254:G254"/>
    <mergeCell ref="H254:I254"/>
    <mergeCell ref="J254:K254"/>
    <mergeCell ref="L254:V254"/>
    <mergeCell ref="W254:Z254"/>
    <mergeCell ref="AA252:AD252"/>
    <mergeCell ref="AE252:AH252"/>
    <mergeCell ref="AI254:AL254"/>
    <mergeCell ref="B253:C253"/>
    <mergeCell ref="D253:E253"/>
    <mergeCell ref="F253:G253"/>
    <mergeCell ref="H253:I253"/>
    <mergeCell ref="J253:K253"/>
    <mergeCell ref="L253:V253"/>
    <mergeCell ref="W253:Z253"/>
    <mergeCell ref="AA251:AD251"/>
    <mergeCell ref="AE251:AH251"/>
    <mergeCell ref="AI251:AL251"/>
    <mergeCell ref="B252:C252"/>
    <mergeCell ref="D252:E252"/>
    <mergeCell ref="F252:G252"/>
    <mergeCell ref="H252:I252"/>
    <mergeCell ref="J252:K252"/>
    <mergeCell ref="L252:V252"/>
    <mergeCell ref="W252:Z252"/>
    <mergeCell ref="AA250:AD250"/>
    <mergeCell ref="AE250:AH250"/>
    <mergeCell ref="AI252:AL252"/>
    <mergeCell ref="B251:C251"/>
    <mergeCell ref="D251:E251"/>
    <mergeCell ref="F251:G251"/>
    <mergeCell ref="H251:I251"/>
    <mergeCell ref="J251:K251"/>
    <mergeCell ref="L251:V251"/>
    <mergeCell ref="W251:Z251"/>
    <mergeCell ref="F247:G247"/>
    <mergeCell ref="H247:I247"/>
    <mergeCell ref="J247:K247"/>
    <mergeCell ref="L247:V247"/>
    <mergeCell ref="W247:Z247"/>
    <mergeCell ref="AA249:AD249"/>
    <mergeCell ref="AE249:AH249"/>
    <mergeCell ref="AI249:AL249"/>
    <mergeCell ref="B250:C250"/>
    <mergeCell ref="D250:E250"/>
    <mergeCell ref="F250:G250"/>
    <mergeCell ref="H250:I250"/>
    <mergeCell ref="J250:K250"/>
    <mergeCell ref="L250:V250"/>
    <mergeCell ref="W250:Z250"/>
    <mergeCell ref="AI250:AL250"/>
    <mergeCell ref="B249:C249"/>
    <mergeCell ref="D249:E249"/>
    <mergeCell ref="F249:G249"/>
    <mergeCell ref="H249:I249"/>
    <mergeCell ref="J249:K249"/>
    <mergeCell ref="L249:V249"/>
    <mergeCell ref="W249:Z249"/>
    <mergeCell ref="AE245:AH245"/>
    <mergeCell ref="AI245:AL245"/>
    <mergeCell ref="B246:C246"/>
    <mergeCell ref="D246:E246"/>
    <mergeCell ref="F246:G246"/>
    <mergeCell ref="H246:I246"/>
    <mergeCell ref="J246:K246"/>
    <mergeCell ref="L246:V246"/>
    <mergeCell ref="W246:Z246"/>
    <mergeCell ref="AA248:AD248"/>
    <mergeCell ref="AE248:AH248"/>
    <mergeCell ref="AI246:AL246"/>
    <mergeCell ref="B245:C245"/>
    <mergeCell ref="D245:E245"/>
    <mergeCell ref="F245:G245"/>
    <mergeCell ref="H245:I245"/>
    <mergeCell ref="J245:K245"/>
    <mergeCell ref="L245:V245"/>
    <mergeCell ref="W245:Z245"/>
    <mergeCell ref="AA247:AD247"/>
    <mergeCell ref="AE247:AH247"/>
    <mergeCell ref="AI247:AL247"/>
    <mergeCell ref="B248:C248"/>
    <mergeCell ref="D248:E248"/>
    <mergeCell ref="F248:G248"/>
    <mergeCell ref="H248:I248"/>
    <mergeCell ref="J248:K248"/>
    <mergeCell ref="L248:V248"/>
    <mergeCell ref="W248:Z248"/>
    <mergeCell ref="AI248:AL248"/>
    <mergeCell ref="B247:C247"/>
    <mergeCell ref="D247:E247"/>
    <mergeCell ref="AA243:AD243"/>
    <mergeCell ref="AE243:AH243"/>
    <mergeCell ref="AI243:AL243"/>
    <mergeCell ref="B244:C244"/>
    <mergeCell ref="D244:E244"/>
    <mergeCell ref="F244:G244"/>
    <mergeCell ref="H244:I244"/>
    <mergeCell ref="J244:K244"/>
    <mergeCell ref="L244:V244"/>
    <mergeCell ref="W244:Z244"/>
    <mergeCell ref="AA246:AD246"/>
    <mergeCell ref="AE246:AH246"/>
    <mergeCell ref="B181:AL181"/>
    <mergeCell ref="B182:AL182"/>
    <mergeCell ref="AI244:AL244"/>
    <mergeCell ref="B243:C243"/>
    <mergeCell ref="D243:E243"/>
    <mergeCell ref="F243:G243"/>
    <mergeCell ref="H243:I243"/>
    <mergeCell ref="J243:K243"/>
    <mergeCell ref="L243:V243"/>
    <mergeCell ref="W243:Z243"/>
    <mergeCell ref="X184:AG186"/>
    <mergeCell ref="B242:C242"/>
    <mergeCell ref="D242:E242"/>
    <mergeCell ref="F242:G242"/>
    <mergeCell ref="H242:I242"/>
    <mergeCell ref="J242:K242"/>
    <mergeCell ref="L242:V242"/>
    <mergeCell ref="AA244:AD244"/>
    <mergeCell ref="AE244:AH244"/>
    <mergeCell ref="AA245:AD245"/>
    <mergeCell ref="B176:AL177"/>
    <mergeCell ref="B175:AL175"/>
    <mergeCell ref="B172:AL173"/>
    <mergeCell ref="B165:AL169"/>
    <mergeCell ref="B171:AL171"/>
    <mergeCell ref="W242:Z242"/>
    <mergeCell ref="AA242:AD242"/>
    <mergeCell ref="AE242:AH242"/>
    <mergeCell ref="AI242:AL242"/>
    <mergeCell ref="X187:AG187"/>
    <mergeCell ref="AI157:AL157"/>
    <mergeCell ref="W157:Z157"/>
    <mergeCell ref="AA157:AD157"/>
    <mergeCell ref="AE157:AH157"/>
    <mergeCell ref="B158:C158"/>
    <mergeCell ref="D158:E158"/>
    <mergeCell ref="F158:G158"/>
    <mergeCell ref="AA159:AD159"/>
    <mergeCell ref="AE159:AH159"/>
    <mergeCell ref="D157:E157"/>
    <mergeCell ref="F157:G157"/>
    <mergeCell ref="H157:I157"/>
    <mergeCell ref="J157:K157"/>
    <mergeCell ref="L161:V161"/>
    <mergeCell ref="W161:Z161"/>
    <mergeCell ref="AA161:AD161"/>
    <mergeCell ref="AE161:AH161"/>
    <mergeCell ref="H162:I162"/>
    <mergeCell ref="J162:K162"/>
    <mergeCell ref="L162:V162"/>
    <mergeCell ref="W162:Z162"/>
    <mergeCell ref="AA162:AD162"/>
    <mergeCell ref="AE162:AH162"/>
    <mergeCell ref="AA158:AD158"/>
    <mergeCell ref="AE158:AH158"/>
    <mergeCell ref="AI158:AL158"/>
    <mergeCell ref="B157:C157"/>
    <mergeCell ref="AI162:AL162"/>
    <mergeCell ref="B161:C161"/>
    <mergeCell ref="D161:E161"/>
    <mergeCell ref="F161:G161"/>
    <mergeCell ref="H161:I161"/>
    <mergeCell ref="J161:K161"/>
    <mergeCell ref="AA160:AD160"/>
    <mergeCell ref="AE160:AH160"/>
    <mergeCell ref="AI160:AL160"/>
    <mergeCell ref="B159:C159"/>
    <mergeCell ref="D159:E159"/>
    <mergeCell ref="F159:G159"/>
    <mergeCell ref="H159:I159"/>
    <mergeCell ref="J159:K159"/>
    <mergeCell ref="L159:V159"/>
    <mergeCell ref="W159:Z159"/>
    <mergeCell ref="H158:I158"/>
    <mergeCell ref="J158:K158"/>
    <mergeCell ref="L158:V158"/>
    <mergeCell ref="W158:Z158"/>
    <mergeCell ref="W160:Z160"/>
    <mergeCell ref="B164:AL164"/>
    <mergeCell ref="AI161:AL161"/>
    <mergeCell ref="B162:C162"/>
    <mergeCell ref="D162:E162"/>
    <mergeCell ref="F162:G162"/>
    <mergeCell ref="L160:V160"/>
    <mergeCell ref="S90:W90"/>
    <mergeCell ref="AC92:AG92"/>
    <mergeCell ref="AH92:AL92"/>
    <mergeCell ref="B93:R93"/>
    <mergeCell ref="X93:AB93"/>
    <mergeCell ref="AC93:AG93"/>
    <mergeCell ref="AH93:AL93"/>
    <mergeCell ref="S93:W93"/>
    <mergeCell ref="S92:W92"/>
    <mergeCell ref="B147:AL148"/>
    <mergeCell ref="B146:AL146"/>
    <mergeCell ref="AH90:AL90"/>
    <mergeCell ref="B91:R91"/>
    <mergeCell ref="X91:AB91"/>
    <mergeCell ref="AC91:AG91"/>
    <mergeCell ref="AH91:AL91"/>
    <mergeCell ref="B90:R90"/>
    <mergeCell ref="X90:AB90"/>
    <mergeCell ref="S91:W91"/>
    <mergeCell ref="L157:V157"/>
    <mergeCell ref="AI159:AL159"/>
    <mergeCell ref="B160:C160"/>
    <mergeCell ref="D160:E160"/>
    <mergeCell ref="F160:G160"/>
    <mergeCell ref="H160:I160"/>
    <mergeCell ref="J160:K160"/>
    <mergeCell ref="AC89:AG89"/>
    <mergeCell ref="AH89:AL89"/>
    <mergeCell ref="AH82:AL82"/>
    <mergeCell ref="AH86:AL86"/>
    <mergeCell ref="X87:AB87"/>
    <mergeCell ref="AC87:AG87"/>
    <mergeCell ref="B86:R86"/>
    <mergeCell ref="S86:W86"/>
    <mergeCell ref="X86:AB86"/>
    <mergeCell ref="AC86:AG86"/>
    <mergeCell ref="B87:R87"/>
    <mergeCell ref="S87:W87"/>
    <mergeCell ref="AH87:AL87"/>
    <mergeCell ref="B85:R85"/>
    <mergeCell ref="S85:W85"/>
    <mergeCell ref="X85:AB85"/>
    <mergeCell ref="S80:W80"/>
    <mergeCell ref="X80:AB80"/>
    <mergeCell ref="AC80:AG80"/>
    <mergeCell ref="S69:W69"/>
    <mergeCell ref="AH70:AL70"/>
    <mergeCell ref="AH69:AL69"/>
    <mergeCell ref="AH72:AL72"/>
    <mergeCell ref="AH73:AL73"/>
    <mergeCell ref="AC73:AG73"/>
    <mergeCell ref="AC72:AG72"/>
    <mergeCell ref="AC70:AG70"/>
    <mergeCell ref="AC69:AG69"/>
    <mergeCell ref="AH75:AL75"/>
    <mergeCell ref="B69:R69"/>
    <mergeCell ref="B70:R70"/>
    <mergeCell ref="B72:R72"/>
    <mergeCell ref="B73:R73"/>
    <mergeCell ref="X73:AB73"/>
    <mergeCell ref="X72:AB72"/>
    <mergeCell ref="X70:AB70"/>
    <mergeCell ref="X69:AB69"/>
    <mergeCell ref="S73:W73"/>
    <mergeCell ref="S72:W72"/>
    <mergeCell ref="B71:R71"/>
    <mergeCell ref="S71:W71"/>
    <mergeCell ref="B76:R76"/>
    <mergeCell ref="B75:R75"/>
    <mergeCell ref="B79:R79"/>
    <mergeCell ref="S79:W79"/>
    <mergeCell ref="X79:AB79"/>
    <mergeCell ref="X75:AB75"/>
    <mergeCell ref="AC75:AG75"/>
    <mergeCell ref="AH78:AL78"/>
    <mergeCell ref="B81:R81"/>
    <mergeCell ref="S81:W81"/>
    <mergeCell ref="S84:W84"/>
    <mergeCell ref="X84:AB84"/>
    <mergeCell ref="AC84:AG84"/>
    <mergeCell ref="S82:W82"/>
    <mergeCell ref="AH83:AL83"/>
    <mergeCell ref="B82:R82"/>
    <mergeCell ref="AH84:AL84"/>
    <mergeCell ref="X81:AB81"/>
    <mergeCell ref="AC81:AG81"/>
    <mergeCell ref="AH81:AL81"/>
    <mergeCell ref="AH76:AL76"/>
    <mergeCell ref="AH80:AL80"/>
    <mergeCell ref="S76:W76"/>
    <mergeCell ref="X77:AB77"/>
    <mergeCell ref="AC77:AG77"/>
    <mergeCell ref="AH77:AL77"/>
    <mergeCell ref="AC62:AG62"/>
    <mergeCell ref="B67:R67"/>
    <mergeCell ref="B68:R68"/>
    <mergeCell ref="S67:W67"/>
    <mergeCell ref="S68:W68"/>
    <mergeCell ref="X68:AB68"/>
    <mergeCell ref="AH61:AL61"/>
    <mergeCell ref="X61:AB61"/>
    <mergeCell ref="X62:AB62"/>
    <mergeCell ref="X63:AB63"/>
    <mergeCell ref="X64:AB64"/>
    <mergeCell ref="AC68:AG68"/>
    <mergeCell ref="AH68:AL68"/>
    <mergeCell ref="AC85:AG85"/>
    <mergeCell ref="AH85:AL85"/>
    <mergeCell ref="B84:R84"/>
    <mergeCell ref="AC79:AG79"/>
    <mergeCell ref="AH79:AL79"/>
    <mergeCell ref="S74:W74"/>
    <mergeCell ref="B77:R77"/>
    <mergeCell ref="AC78:AG78"/>
    <mergeCell ref="X78:AB78"/>
    <mergeCell ref="S78:W78"/>
    <mergeCell ref="S75:W75"/>
    <mergeCell ref="AH74:AL74"/>
    <mergeCell ref="AC74:AG74"/>
    <mergeCell ref="X74:AB74"/>
    <mergeCell ref="AC76:AG76"/>
    <mergeCell ref="X76:AB76"/>
    <mergeCell ref="B78:R78"/>
    <mergeCell ref="B80:R80"/>
    <mergeCell ref="B74:R74"/>
    <mergeCell ref="AC63:AG63"/>
    <mergeCell ref="X71:AB71"/>
    <mergeCell ref="AC71:AG71"/>
    <mergeCell ref="AH71:AL71"/>
    <mergeCell ref="AC64:AG64"/>
    <mergeCell ref="AC66:AG66"/>
    <mergeCell ref="S61:W61"/>
    <mergeCell ref="B60:R60"/>
    <mergeCell ref="B61:R61"/>
    <mergeCell ref="B62:R62"/>
    <mergeCell ref="AC59:AG59"/>
    <mergeCell ref="AC60:AG60"/>
    <mergeCell ref="AC61:AG61"/>
    <mergeCell ref="B63:R63"/>
    <mergeCell ref="B65:R65"/>
    <mergeCell ref="S65:W65"/>
    <mergeCell ref="X65:AB65"/>
    <mergeCell ref="AC65:AG65"/>
    <mergeCell ref="AH65:AL65"/>
    <mergeCell ref="B64:R64"/>
    <mergeCell ref="AH60:AL60"/>
    <mergeCell ref="AH67:AL67"/>
    <mergeCell ref="AC67:AG67"/>
    <mergeCell ref="X67:AB67"/>
    <mergeCell ref="AH62:AL62"/>
    <mergeCell ref="AH63:AL63"/>
    <mergeCell ref="X60:AB60"/>
    <mergeCell ref="B66:R66"/>
    <mergeCell ref="AH64:AL64"/>
    <mergeCell ref="AH66:AL66"/>
    <mergeCell ref="S62:W62"/>
    <mergeCell ref="X66:AB66"/>
    <mergeCell ref="S50:W50"/>
    <mergeCell ref="S57:W57"/>
    <mergeCell ref="S59:W59"/>
    <mergeCell ref="B54:R54"/>
    <mergeCell ref="B55:R55"/>
    <mergeCell ref="B56:R56"/>
    <mergeCell ref="AC50:AG50"/>
    <mergeCell ref="AH50:AL50"/>
    <mergeCell ref="AC51:AG51"/>
    <mergeCell ref="AH51:AL51"/>
    <mergeCell ref="AF49:AL49"/>
    <mergeCell ref="S51:W51"/>
    <mergeCell ref="X50:AB50"/>
    <mergeCell ref="X51:AB51"/>
    <mergeCell ref="AG36:AL36"/>
    <mergeCell ref="AG37:AL37"/>
    <mergeCell ref="B44:AF44"/>
    <mergeCell ref="B45:AF45"/>
    <mergeCell ref="B41:AF41"/>
    <mergeCell ref="AG43:AL43"/>
    <mergeCell ref="AG44:AL44"/>
    <mergeCell ref="AG45:AL45"/>
    <mergeCell ref="S55:W55"/>
    <mergeCell ref="S56:W56"/>
    <mergeCell ref="B51:R51"/>
    <mergeCell ref="B47:AL47"/>
    <mergeCell ref="AG38:AL38"/>
    <mergeCell ref="AG39:AL39"/>
    <mergeCell ref="B42:AF42"/>
    <mergeCell ref="B43:AF43"/>
    <mergeCell ref="AG42:AL42"/>
    <mergeCell ref="X59:AB59"/>
    <mergeCell ref="B35:AF35"/>
    <mergeCell ref="B36:AF36"/>
    <mergeCell ref="B37:AF37"/>
    <mergeCell ref="AG35:AL35"/>
    <mergeCell ref="B3:AL7"/>
    <mergeCell ref="B11:AL11"/>
    <mergeCell ref="B12:AL12"/>
    <mergeCell ref="B15:AL15"/>
    <mergeCell ref="B17:AL17"/>
    <mergeCell ref="B19:AL20"/>
    <mergeCell ref="AC52:AG52"/>
    <mergeCell ref="AH52:AL52"/>
    <mergeCell ref="AH55:AL55"/>
    <mergeCell ref="AH56:AL56"/>
    <mergeCell ref="AH57:AL57"/>
    <mergeCell ref="S58:W58"/>
    <mergeCell ref="X54:AB54"/>
    <mergeCell ref="S52:W52"/>
    <mergeCell ref="AH53:AL53"/>
    <mergeCell ref="AH54:AL54"/>
    <mergeCell ref="B21:AL21"/>
    <mergeCell ref="B23:AL23"/>
    <mergeCell ref="B30:AK32"/>
    <mergeCell ref="B34:AF34"/>
    <mergeCell ref="AG34:AL34"/>
    <mergeCell ref="B29:AL29"/>
    <mergeCell ref="AD28:AL28"/>
    <mergeCell ref="AE33:AL33"/>
    <mergeCell ref="AG40:AL40"/>
    <mergeCell ref="AG41:AL41"/>
    <mergeCell ref="B57:R57"/>
    <mergeCell ref="B52:R52"/>
    <mergeCell ref="B38:AF38"/>
    <mergeCell ref="B39:AF39"/>
    <mergeCell ref="B40:AF40"/>
    <mergeCell ref="B48:AL48"/>
    <mergeCell ref="B137:AL139"/>
    <mergeCell ref="AC53:AG53"/>
    <mergeCell ref="AC54:AG54"/>
    <mergeCell ref="AC55:AG55"/>
    <mergeCell ref="AC56:AG56"/>
    <mergeCell ref="AC57:AG57"/>
    <mergeCell ref="S60:W60"/>
    <mergeCell ref="B53:R53"/>
    <mergeCell ref="B136:AL136"/>
    <mergeCell ref="X52:AB52"/>
    <mergeCell ref="S53:W53"/>
    <mergeCell ref="X53:AB53"/>
    <mergeCell ref="X55:AB55"/>
    <mergeCell ref="X56:AB56"/>
    <mergeCell ref="X57:AB57"/>
    <mergeCell ref="X58:AB58"/>
    <mergeCell ref="B58:R58"/>
    <mergeCell ref="B59:R59"/>
    <mergeCell ref="B98:AL98"/>
    <mergeCell ref="B99:AL101"/>
    <mergeCell ref="B103:AK103"/>
    <mergeCell ref="B104:AL106"/>
    <mergeCell ref="AC58:AG58"/>
    <mergeCell ref="AH58:AL58"/>
    <mergeCell ref="AH59:AL59"/>
    <mergeCell ref="S54:W54"/>
    <mergeCell ref="B135:AL135"/>
    <mergeCell ref="B50:R50"/>
  </mergeCells>
  <pageMargins left="0.47244094488188998" right="0.23622047244094499" top="0.31496062992126" bottom="0.511811023622047" header="7.8740157480315001E-2" footer="0.511811023622047"/>
  <pageSetup paperSize="9" scale="76" orientation="portrait" r:id="rId1"/>
  <rowBreaks count="3" manualBreakCount="3">
    <brk id="48" max="38" man="1"/>
    <brk id="95" max="38" man="1"/>
    <brk id="139" max="3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Uputstvo</vt:lpstr>
      <vt:lpstr>član 3</vt:lpstr>
      <vt:lpstr>član 4</vt:lpstr>
      <vt:lpstr>član 8</vt:lpstr>
      <vt:lpstr>član 9</vt:lpstr>
      <vt:lpstr>član 10</vt:lpstr>
      <vt:lpstr>stampa</vt:lpstr>
      <vt:lpstr>Sheet1</vt:lpstr>
      <vt:lpstr>'član 10'!_ftn1</vt:lpstr>
      <vt:lpstr>'član 10'!_ftnref1</vt:lpstr>
      <vt:lpstr>stampa!OLE_LINK3</vt:lpstr>
      <vt:lpstr>stampa!Print_Area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 03</dc:creator>
  <cp:lastModifiedBy>User</cp:lastModifiedBy>
  <cp:lastPrinted>2025-11-26T06:41:33Z</cp:lastPrinted>
  <dcterms:created xsi:type="dcterms:W3CDTF">2014-04-28T06:50:19Z</dcterms:created>
  <dcterms:modified xsi:type="dcterms:W3CDTF">2025-11-26T06:42:05Z</dcterms:modified>
</cp:coreProperties>
</file>